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435" windowHeight="13035" activeTab="0"/>
  </bookViews>
  <sheets>
    <sheet name="Sheet1" sheetId="1" r:id="rId1"/>
    <sheet name="Sheet2" sheetId="2" r:id="rId2"/>
    <sheet name="Sheet3" sheetId="3" r:id="rId3"/>
  </sheets>
  <definedNames>
    <definedName name="_xlnm.Print_Area" localSheetId="0">'Sheet1'!$A$1:$E$702</definedName>
  </definedNames>
  <calcPr fullCalcOnLoad="1"/>
</workbook>
</file>

<file path=xl/sharedStrings.xml><?xml version="1.0" encoding="utf-8"?>
<sst xmlns="http://schemas.openxmlformats.org/spreadsheetml/2006/main" count="782" uniqueCount="563">
  <si>
    <t>Khoản mục</t>
  </si>
  <si>
    <t>Nhà cửa, vật kiến trúc</t>
  </si>
  <si>
    <t>Máy móc, thiết bị</t>
  </si>
  <si>
    <t>Tổng cộng</t>
  </si>
  <si>
    <t xml:space="preserve">    Nguyên giá TSCĐ hữu hình</t>
  </si>
  <si>
    <t>Số dư đầu năm</t>
  </si>
  <si>
    <t>- Mua trong năm</t>
  </si>
  <si>
    <t>- Đầu tư XDCB hoàn thành</t>
  </si>
  <si>
    <t>- Tăng khác</t>
  </si>
  <si>
    <t>- Chuyển sang bất động sản đầu tư</t>
  </si>
  <si>
    <t>- Thanh lý, nhượng bán</t>
  </si>
  <si>
    <t>- Giảm khác</t>
  </si>
  <si>
    <t>Số dư cuối năm</t>
  </si>
  <si>
    <t xml:space="preserve">   Giá trị hao mòn lũy kế</t>
  </si>
  <si>
    <t>- Khấu hao trong năm</t>
  </si>
  <si>
    <t xml:space="preserve">   Giá trị còn lại của TSCĐ     hữu hình</t>
  </si>
  <si>
    <t>- Tại ngày đầu năm</t>
  </si>
  <si>
    <t xml:space="preserve">- Tại ngày cuối năm          </t>
  </si>
  <si>
    <t>Đánh giá theo giá trị hợp lý</t>
  </si>
  <si>
    <t>- Trong quý 1-2016, Công ty không phát sinh khoản vay nào.</t>
  </si>
  <si>
    <t>A.7.24. Lợi nhuận chưa phân phối</t>
  </si>
  <si>
    <t>- Công ty chưa có lãi nên chưa phân phối lợi nhuân kể từ khi thành lập đến nay.</t>
  </si>
  <si>
    <t xml:space="preserve">- Hiện tại Công ty không cầm cố thế chấp bất kỳ tài sản nào. </t>
  </si>
  <si>
    <t>1.2. Của Nhà đầu tư nước ngoài</t>
  </si>
  <si>
    <t>2.2. Của Nhà đầu tư nước ngoài</t>
  </si>
  <si>
    <t>4.1. Của Nhà đầu tư trong nước - hoa hồng</t>
  </si>
  <si>
    <t>Thiết bị, dụng cụ quản lý</t>
  </si>
  <si>
    <t>Phần mềm quản lý</t>
  </si>
  <si>
    <t>Doanh thu hoạt động lưu ký</t>
  </si>
  <si>
    <t>Doanh thu hoạt động ứng trước tiền bán CK</t>
  </si>
  <si>
    <t>Doanh thu hoạt động khác</t>
  </si>
  <si>
    <t>Doanh thu lãi tiền gửi ngân hàng dưới 3 tháng</t>
  </si>
  <si>
    <t>- Không phát sinh</t>
  </si>
  <si>
    <t>C. Thuyết minh về Báo cáo lưu chuyển tiền tệ</t>
  </si>
  <si>
    <t>- Do NDT mở tài khoản tiền gửi thanh toán giao dịch chứng khoán tại NHTM, nen Công ty không quản lý tiền của NDT, khi nào có giao dịch phát sinh thì Công ty mới cắt hoặc phân bổ tiền đến tài khoản NDT</t>
  </si>
  <si>
    <r>
      <t>49</t>
    </r>
    <r>
      <rPr>
        <sz val="11"/>
        <rFont val="Times New Roman"/>
        <family val="1"/>
      </rPr>
      <t>.2.2. Giao dịch với các bên liên quan</t>
    </r>
  </si>
  <si>
    <r>
      <t>49</t>
    </r>
    <r>
      <rPr>
        <sz val="11"/>
        <rFont val="Times New Roman"/>
        <family val="1"/>
      </rPr>
      <t>.1. Những sự kiện phát sinh sau ngày kết thúc kỳ kế toán quý 1-2016: Không có sự kiên nào phát sinh sau ngày kết thúc quý 1-2016 có ảnh hưởng trọng yếu hoặc có thể gây ảnh hưởng trọng yếu đến hoạt động của Công ty</t>
    </r>
  </si>
  <si>
    <r>
      <t>49</t>
    </r>
    <r>
      <rPr>
        <sz val="11"/>
        <rFont val="Times New Roman"/>
        <family val="1"/>
      </rPr>
      <t>.2. Thông tin về các bên liên quan: Không có thông tin các bên liên quan ảnh hưởng đến tình hình tài chính cũng như tình hình hoạt động của Công ty.</t>
    </r>
  </si>
  <si>
    <r>
      <t xml:space="preserve">D.47.1. Tài sản cố định thuê ngoài: </t>
    </r>
    <r>
      <rPr>
        <sz val="11"/>
        <rFont val="Times New Roman"/>
        <family val="1"/>
      </rPr>
      <t xml:space="preserve">không phát sinh </t>
    </r>
  </si>
  <si>
    <r>
      <t xml:space="preserve">D.47.2. Chứng chỉ có giá nhận giữ hộ: </t>
    </r>
    <r>
      <rPr>
        <sz val="11"/>
        <rFont val="Times New Roman"/>
        <family val="1"/>
      </rPr>
      <t>không phát sinh</t>
    </r>
  </si>
  <si>
    <r>
      <t xml:space="preserve">D.47.3. Tài sản nhận thế chấp: </t>
    </r>
    <r>
      <rPr>
        <sz val="11"/>
        <rFont val="Times New Roman"/>
        <family val="1"/>
      </rPr>
      <t>không phát sinh</t>
    </r>
  </si>
  <si>
    <r>
      <t xml:space="preserve">D.47.4. Nợ khó đòi đã xử lý: </t>
    </r>
    <r>
      <rPr>
        <sz val="11"/>
        <rFont val="Times New Roman"/>
        <family val="1"/>
      </rPr>
      <t>không phát sinh</t>
    </r>
  </si>
  <si>
    <r>
      <t xml:space="preserve">D.47.5. Ngoại tệ các loại: </t>
    </r>
    <r>
      <rPr>
        <sz val="11"/>
        <rFont val="Times New Roman"/>
        <family val="1"/>
      </rPr>
      <t xml:space="preserve">không phát sinh </t>
    </r>
  </si>
  <si>
    <r>
      <t xml:space="preserve">D.47.6. Cổ phiếu đang lưu hành: </t>
    </r>
    <r>
      <rPr>
        <sz val="11"/>
        <rFont val="Times New Roman"/>
        <family val="1"/>
      </rPr>
      <t>Công ty không có hoạt đông tự doanh nên không phát sinh</t>
    </r>
  </si>
  <si>
    <r>
      <t xml:space="preserve">D.47.7. Cổ phiếu quỹ: </t>
    </r>
    <r>
      <rPr>
        <sz val="11"/>
        <rFont val="Times New Roman"/>
        <family val="1"/>
      </rPr>
      <t>Công ty không có hoạt đông tự doanh nên không phát sinh</t>
    </r>
  </si>
  <si>
    <r>
      <t xml:space="preserve">D.47.8. Chứng khoán niêm yết lưu ký tại VSD: </t>
    </r>
    <r>
      <rPr>
        <sz val="11"/>
        <rFont val="Times New Roman"/>
        <family val="1"/>
      </rPr>
      <t>Công ty không có hoạt đông tự doanh nên không phát sinh</t>
    </r>
  </si>
  <si>
    <r>
      <t xml:space="preserve">D.47.9. Chứng khoán chưa niêm yết lưu ký tại VSD: </t>
    </r>
    <r>
      <rPr>
        <sz val="11"/>
        <rFont val="Times New Roman"/>
        <family val="1"/>
      </rPr>
      <t>không phát sinh</t>
    </r>
  </si>
  <si>
    <t>- Công ty chỉ hạch toán vào tài khoản chi phí trả trước dài hạn</t>
  </si>
  <si>
    <t>5.4. Rủi ro thị trường: Băng cách theo dõi chặt chẽ tình hình thị trường có liên quan, bao gồm thị trường tiền tệ và kinh tế trong nước cũng như quốc tế. Trên cơ sở đó Công ty dự tính và điều chỉnh đòn bảy tài chính cũng như chiến lược tài chính.</t>
  </si>
  <si>
    <t>5.3. Rủi ro thanh khoản: Giám sát rủi ro thanh khoản thông qua việc duy trì một lượng tiền mặt và các khoản tương đương tiền ở mức đủ đáp ứng cho tất cả các hoạt động của Công ty và giảm thiểu những ảnh hưởng của những biến động về luồng tiền.</t>
  </si>
  <si>
    <t>5.2. Rủi ro tín dụng: Công ty thường xuyên theo dõi các khoản phải thu khách hàng, chủ yếu chỉ là các khoản ứng trước tiền bán chứng khoán.Còn đối với khoản tiền gửi ngân hàng, Công ty nhận thấy mức độ rủi ro là thấp</t>
  </si>
  <si>
    <t>Công ty có rủi ro tín dụng, rủi ro thanh khoản và rủi ro thị trường:</t>
  </si>
  <si>
    <t>A.7.4. Dự phòng suy giảm giá trị tài sản tài chính và tài sản nhận thế chấp</t>
  </si>
  <si>
    <t>A.7.3. Các loại tài sản tài chính</t>
  </si>
  <si>
    <t>7.9.1.Phải trả cho Sở Giao dịch chứng khoán</t>
  </si>
  <si>
    <t>- Phải trả cổ tức cho cổ đông hoặc lợi nhuận cho thành viên góp vốn</t>
  </si>
  <si>
    <t xml:space="preserve">  Đặng Thị Hà</t>
  </si>
  <si>
    <t xml:space="preserve">  Phạm Hồng Thái</t>
  </si>
  <si>
    <t xml:space="preserve">  Võ Thị Mai Thy</t>
  </si>
  <si>
    <t xml:space="preserve">  Trần Lệ Trang</t>
  </si>
  <si>
    <t xml:space="preserve">  Ngô Hoàng Long</t>
  </si>
  <si>
    <t xml:space="preserve">  Huỳnh Thị Thu Hương</t>
  </si>
  <si>
    <t xml:space="preserve">   khoản chênh lệch tạm thời được khấu trừ</t>
  </si>
  <si>
    <t xml:space="preserve">   khoản lỗ tính thuế chưa sử dụng</t>
  </si>
  <si>
    <t>- Thuế Thu GTGT</t>
  </si>
  <si>
    <t>- Công ty chưa phát sinh thuế thu nhập doanh nghiệp</t>
  </si>
  <si>
    <r>
      <t xml:space="preserve">A.7.25. Tình hình phân phối thu nhập cho cổ đông hoặc các thành viên góp vốn: </t>
    </r>
    <r>
      <rPr>
        <sz val="11"/>
        <rFont val="Times New Roman"/>
        <family val="1"/>
      </rPr>
      <t>không phát sinh</t>
    </r>
  </si>
  <si>
    <t>A.7.39. Tiền của Nhà đầu tư</t>
  </si>
  <si>
    <r>
      <t xml:space="preserve">D. 47. Thuyết minh về các Tài khoản loại 0: </t>
    </r>
    <r>
      <rPr>
        <sz val="11"/>
        <rFont val="Times New Roman"/>
        <family val="1"/>
      </rPr>
      <t>không phát sinh ngoài trừ tiền gửi và chứng khoán của NDT</t>
    </r>
  </si>
  <si>
    <t>TP.HCM, ngày 14 tháng 4 năm 2016</t>
  </si>
  <si>
    <t>NGƯỜI LẬP BIỂU                          KẾ TOÁN TRƯỞNG</t>
  </si>
  <si>
    <t>- Vốn đầu tư của chủ sở hữu được ghi nhận theo số vốn thực góp của chủ sở hũu</t>
  </si>
  <si>
    <t>- Các khoản phải thu của khách hàng, trả trước cho người bán và các khoản phải thu khác tại thời điểm báo cáo nếu có thời hạn thu hồi và thánh toán dưới năm được phân loại là các khoản phải thu ngắn hạn, còn lại là dài hạn.</t>
  </si>
  <si>
    <t>- Các khoản phải người bán, phải trả nội bộ và các khoản phải trả khác tại thời điểm báo cáo nếu có thời hạn thu hồi và thánh toán dưới năm được phân loại là nợ ngắn hạn, còn lại là dài hạn.</t>
  </si>
  <si>
    <r>
      <t>Doanh thu hoạt động môi giới chứng khoán</t>
    </r>
    <r>
      <rPr>
        <sz val="11"/>
        <rFont val="Times New Roman"/>
        <family val="1"/>
      </rPr>
      <t>: Khi có thể xác định được kết quả hợp đồng một cách chắc chắn, doanh thu sẽ được ghi nhận dựa vào mức độ hoàn thành công việc. Trong trường hợp không thể xác định được kết quả hợp đồng một cách chắc chắn, doanh thu sẽ chỉ được ghi nhận ở mức có thể thu hồi được của các chi phí đã được ghi nhận.</t>
    </r>
  </si>
  <si>
    <r>
      <t>Thu nhập lãi</t>
    </r>
    <r>
      <rPr>
        <sz val="11"/>
        <rFont val="Times New Roman"/>
        <family val="1"/>
      </rPr>
      <t>: Doanh thu được ghi nhận khi tiền lãi phát sinh trên cơ sở dồn tích trừ khi khả năng thu hồi tiền lãi là không chắc chắn.</t>
    </r>
  </si>
  <si>
    <r>
      <t>Doanh thu cung cấp dịch vụ khác</t>
    </r>
    <r>
      <rPr>
        <sz val="11"/>
        <rFont val="Times New Roman"/>
        <family val="1"/>
      </rPr>
      <t xml:space="preserve">
Khi có thể xác định được kết quả hợp đồng một cách chắc chắn, doanh thu sẽ được ghi nhận dựa vào mức độ hoàn thành công việc.
Nếu không thể xác định được kết quả hợp đồng một cách chắc chắn, doanh thu sẽ chỉ được ghi nhận ở mức có thể thu hồi được của các chi phí đã được ghi nhận</t>
    </r>
  </si>
  <si>
    <t>Thuế thu nhập doanh nghiệp thể hiện tổng giá trị của số thuế phải trả hiện tại và số thuế hoãn lại.
Số thuế phải trả hiện tại được tính dựa trên thu nhập chịu thuế trong năm. Thu nhập chịu thuế khác với lợi nhuận thuần được trình bày trên báo cáo kết quả hoạt động kinh doanh vì thu nhập chịu thuế không bao gồm các khoản thu nhập hay chi phí tính thuế hoặc được khấu trừ trong các năm khác (bao gồm cả lỗ mang sang, nếu có) và ngoài ra không bao gồm các chỉ tiêu không chịu thuế hoặc không được khấu trừ.
Việc xác định thuế thu nhập của Công ty căn cứ vào các quy định hiện hành về thuế. Tuy nhiên, những quy định này thay đổi theo từng thời kỳ và việc xác định sau cùng về thuế thu nhập doanh nghiệp tùy thuộc vào kết quả kiểm tra của cơ quan thuế có thẩm quyền.
Các loại thuế khác được áp dụng theo các luật thuế hiện hành tại Việt Nam</t>
  </si>
  <si>
    <r>
      <t xml:space="preserve">4.4. Nguyên tắc ghi nhận tài sản cố định vô hình: </t>
    </r>
    <r>
      <rPr>
        <i/>
        <sz val="11"/>
        <rFont val="Times New Roman"/>
        <family val="1"/>
      </rPr>
      <t>C</t>
    </r>
    <r>
      <rPr>
        <sz val="11"/>
        <rFont val="Times New Roman"/>
        <family val="1"/>
      </rPr>
      <t>ông ty chỉ có phần mềm quản lý: Phần mềm quản lý được ghi nhận ban đầu theo giá mua và khấu hao theo PP đường thẳng  dựa trên thời gian hữu dụng ước tính là 05 năm.</t>
    </r>
  </si>
  <si>
    <t>4.5. Nguyên tắc và phương pháp kế toán các khoản phải thu ngắn hạn, dài hạn</t>
  </si>
  <si>
    <r>
      <t>4.6. Nguyên tắc và phương pháp</t>
    </r>
    <r>
      <rPr>
        <sz val="11"/>
        <rFont val="Times New Roman"/>
        <family val="1"/>
      </rPr>
      <t xml:space="preserve"> </t>
    </r>
    <r>
      <rPr>
        <b/>
        <i/>
        <sz val="11"/>
        <rFont val="Times New Roman"/>
        <family val="1"/>
      </rPr>
      <t>kế toán các khoản nợ phải trả ngắn hạn, dài hạn:</t>
    </r>
  </si>
  <si>
    <t>4.7. Nguyên tắc và phương pháp kế toán ghi nhận vốn chủ sở hữu của CTCK:</t>
  </si>
  <si>
    <t>4.8. Nguyên tắc và phương pháp kế toán ghi nhận các khoản doanh thu, thu nhập  CTCK:</t>
  </si>
  <si>
    <t>4.9. Nguyên tắc và phương pháp ghi nhận chi phí Thuế Thu nhập doanh nghiệp hiện hành:</t>
  </si>
  <si>
    <t>(Đơn vị tính:đồng)</t>
  </si>
  <si>
    <t xml:space="preserve">A.7.4. Các khoản phải thu </t>
  </si>
  <si>
    <r>
      <t xml:space="preserve">A.7.5. Hàng tồn kho: </t>
    </r>
    <r>
      <rPr>
        <sz val="11"/>
        <rFont val="Times New Roman"/>
        <family val="1"/>
      </rPr>
      <t xml:space="preserve">Không </t>
    </r>
  </si>
  <si>
    <t>A 7.6. Phải trả mua các tài sản tài chính</t>
  </si>
  <si>
    <t>A7.7. Phải trả hoạt động giao dịch chứng khoán</t>
  </si>
  <si>
    <t>A.7.8. Phải trả cổ tức, gốc và lãi trái phiếu</t>
  </si>
  <si>
    <t>1.3. Điều lệ hoạt động CTCK ban hành ngày 13/08/2010 và sửa đổi, bổ sung ngày 22/01/2016</t>
  </si>
  <si>
    <t>A.7.26. Tài sản tài chínhniêm yết /đăng ký giao dịch của NDT</t>
  </si>
  <si>
    <t>A 7.9. Thuế và các khoản phải nộp Nhà nước</t>
  </si>
  <si>
    <t>A 7.10. Phải trả người bán</t>
  </si>
  <si>
    <t>A 7.11. Phải trả, phải nộp khác</t>
  </si>
  <si>
    <t>A.7.12. Tài sản thuế thu nhập hoãn lại và thuế thu nhập hoãn lại phải trả</t>
  </si>
  <si>
    <t>A.7.13. Tình hình tăng, giảm tài sản cố định hữu hình:</t>
  </si>
  <si>
    <t>A.7.14. Tình hình tăng, giảm  TSCĐ vô hình</t>
  </si>
  <si>
    <r>
      <t xml:space="preserve"> A.7.15. Vay</t>
    </r>
    <r>
      <rPr>
        <i/>
        <sz val="11"/>
        <rFont val="Times New Roman"/>
        <family val="1"/>
      </rPr>
      <t xml:space="preserve">: </t>
    </r>
    <r>
      <rPr>
        <sz val="11"/>
        <rFont val="Times New Roman"/>
        <family val="1"/>
      </rPr>
      <t>không phát sinh</t>
    </r>
  </si>
  <si>
    <r>
      <t xml:space="preserve">A.7.16. Vay và nợ dài hạn: </t>
    </r>
    <r>
      <rPr>
        <sz val="11"/>
        <rFont val="Times New Roman"/>
        <family val="1"/>
      </rPr>
      <t>không phát sinh</t>
    </r>
  </si>
  <si>
    <t xml:space="preserve">A.7.17. Chi phí trả trước </t>
  </si>
  <si>
    <t xml:space="preserve">A.7.17.Tiền nộp Quỹ Hỗ trợ thanh toán  </t>
  </si>
  <si>
    <t>Quý 1 Năm 2016</t>
  </si>
  <si>
    <t xml:space="preserve">  - Nguyên giá TSCĐ cuối năm  đã khấu hao hết nhưng vẫn còn sử dụng:</t>
  </si>
  <si>
    <t>TSCĐ vô hình khác</t>
  </si>
  <si>
    <t>Nguyên giá TSCĐ vô hình</t>
  </si>
  <si>
    <t>- Tạo ra từ nội bộ Công ty</t>
  </si>
  <si>
    <t>- Tăng do hợp nhất kinh doanh</t>
  </si>
  <si>
    <t xml:space="preserve">  Giá trị hao mòn lũy kế</t>
  </si>
  <si>
    <t xml:space="preserve">  Giá trị còn lại của TSCĐ vô hình</t>
  </si>
  <si>
    <t>* Thuyết minh số liệu và giải trình khác (Nếu có)..................................................</t>
  </si>
  <si>
    <t>Loại vay ngắn hạn</t>
  </si>
  <si>
    <t>dư       vay</t>
  </si>
  <si>
    <t>đầu   trong</t>
  </si>
  <si>
    <t>kỳ       kỳ</t>
  </si>
  <si>
    <t xml:space="preserve">Số dư </t>
  </si>
  <si>
    <t>cuối kỳ</t>
  </si>
  <si>
    <t>- Vay ngân hàng (Chi tiết theo mục đích vay/Thời hạn vay)</t>
  </si>
  <si>
    <t>...          ...</t>
  </si>
  <si>
    <t>- Vay cá nhân (Chi tiết theo mục đích vay/Thời hạn vay)</t>
  </si>
  <si>
    <t xml:space="preserve">  </t>
  </si>
  <si>
    <t xml:space="preserve">    ...              </t>
  </si>
  <si>
    <t>- Vay của đối tượng khác (Chi tiết theo mục đích vay/Thời hạn vay)</t>
  </si>
  <si>
    <t xml:space="preserve">...         </t>
  </si>
  <si>
    <t xml:space="preserve">...          ...              </t>
  </si>
  <si>
    <t>- Các loại Vay ngắn hạn khác</t>
  </si>
  <si>
    <t>Chi tiết theo các loại vay</t>
  </si>
  <si>
    <t xml:space="preserve">suất    dư                </t>
  </si>
  <si>
    <t xml:space="preserve"> vay   đầu       </t>
  </si>
  <si>
    <t xml:space="preserve">           kỳ</t>
  </si>
  <si>
    <t xml:space="preserve"> vay        trả  </t>
  </si>
  <si>
    <t xml:space="preserve">trong   trong </t>
  </si>
  <si>
    <t>kỳ           kỳ</t>
  </si>
  <si>
    <t xml:space="preserve">   a. Vay dài hạn</t>
  </si>
  <si>
    <t xml:space="preserve">- Vay ngân hàng (Chi tiết theo mục đích vay/Thời hạn vay)      </t>
  </si>
  <si>
    <t>- Vay đối tượng khác (Chi tiết theo mục đích vay/Thời hạn vay)</t>
  </si>
  <si>
    <t>...         ....</t>
  </si>
  <si>
    <t xml:space="preserve">...          ...   </t>
  </si>
  <si>
    <t>...             ...</t>
  </si>
  <si>
    <t>...              ...</t>
  </si>
  <si>
    <t xml:space="preserve">   b. Nợ dài hạn</t>
  </si>
  <si>
    <t>- Thuê tài chính</t>
  </si>
  <si>
    <t>- Nợ dài hạn khác</t>
  </si>
  <si>
    <t xml:space="preserve">...          ...          ...          ...           </t>
  </si>
  <si>
    <t>...            ...</t>
  </si>
  <si>
    <t xml:space="preserve">                                        Cộng</t>
  </si>
  <si>
    <t xml:space="preserve">      ...      ...</t>
  </si>
  <si>
    <t>N - 1</t>
  </si>
  <si>
    <t>b. Chi phí trả trước dài hạn</t>
  </si>
  <si>
    <t>- Tiền nộp ban đầu</t>
  </si>
  <si>
    <t>- Tiền nộp bổ sung</t>
  </si>
  <si>
    <t>- Tiền lãi phân bổ trong năm</t>
  </si>
  <si>
    <t xml:space="preserve">Lợi nhuận đã thực hiện chưa phân phối </t>
  </si>
  <si>
    <t xml:space="preserve">Lợi nhuận chưa thực hiện </t>
  </si>
  <si>
    <t>Lỗ chưa thực hiện tính đến: .../.../20...</t>
  </si>
  <si>
    <t>Lỗ/lãi đã thực hiện năm nay tính từ 1/1/20... đến .../.../20....</t>
  </si>
  <si>
    <t>Cơ sở lợi nhuận phân phối cho cổ đông hoặc các thành viên góp vốn  tính đến .../.../20... (4)=(1-2 +/-3)</t>
  </si>
  <si>
    <t>Số trích các quỹ từ lợi nhuận</t>
  </si>
  <si>
    <t>Quỹ...</t>
  </si>
  <si>
    <t>Số lãi phân phối cho cho cổ đông hoặc các thành viên góp vốn  năm nay tại..../..../20...(5)=(4*Tỷ lệ Phân phối thu nhập cho cho cổ đông hoặc các thành viên góp vốn  theo Điều lệ CTCK và Nghị quyết Đại hội đồng cổ đông, Đại hội thành viên )</t>
  </si>
  <si>
    <t>Thuế phải nộp tính trên thu nhập phân phối cho Nhà đầu tư sở hữu Cổ phiếu (6)=(5*Thuế suất có liên quan)</t>
  </si>
  <si>
    <r>
      <t xml:space="preserve">Tổng thu nhập phân phối cho </t>
    </r>
    <r>
      <rPr>
        <sz val="11"/>
        <rFont val="Times New Roman"/>
        <family val="1"/>
      </rPr>
      <t xml:space="preserve">cho cổ đông hoặc các thành viên góp vốn  </t>
    </r>
    <r>
      <rPr>
        <b/>
        <sz val="11"/>
        <rFont val="Times New Roman"/>
        <family val="1"/>
      </rPr>
      <t>(7)=(5-6)</t>
    </r>
  </si>
  <si>
    <t>A.7.26. Các tài sản đã cầm cố, thế chấp</t>
  </si>
  <si>
    <t>Tài sản</t>
  </si>
  <si>
    <t>Mục đích</t>
  </si>
  <si>
    <t>a.Ngắn hạn</t>
  </si>
  <si>
    <t>b. Dài hạn</t>
  </si>
  <si>
    <t>Tài sản tài chính</t>
  </si>
  <si>
    <r>
      <t xml:space="preserve">1.Tài sản tài chính giao dịch tự do chuyển nhượng </t>
    </r>
    <r>
      <rPr>
        <sz val="11"/>
        <color indexed="8"/>
        <rFont val="Times New Roman"/>
        <family val="1"/>
      </rPr>
      <t xml:space="preserve"> </t>
    </r>
  </si>
  <si>
    <r>
      <t xml:space="preserve">2.Tài sản tài chính giao dịch hạn chế chuyển nhượng </t>
    </r>
    <r>
      <rPr>
        <sz val="11"/>
        <color indexed="8"/>
        <rFont val="Times New Roman"/>
        <family val="1"/>
      </rPr>
      <t xml:space="preserve"> </t>
    </r>
  </si>
  <si>
    <r>
      <t xml:space="preserve">3.Tài sản tài chính giao dịch </t>
    </r>
    <r>
      <rPr>
        <sz val="11"/>
        <color indexed="8"/>
        <rFont val="Times New Roman"/>
        <family val="1"/>
      </rPr>
      <t xml:space="preserve">cầm cố </t>
    </r>
  </si>
  <si>
    <r>
      <t xml:space="preserve">4.Tài sản tài chính phong tỏa, </t>
    </r>
    <r>
      <rPr>
        <sz val="11"/>
        <color indexed="8"/>
        <rFont val="Times New Roman"/>
        <family val="1"/>
      </rPr>
      <t xml:space="preserve">tạm giữ </t>
    </r>
  </si>
  <si>
    <r>
      <t>5.Tài sản tài chính</t>
    </r>
    <r>
      <rPr>
        <sz val="11"/>
        <color indexed="8"/>
        <rFont val="Times New Roman"/>
        <family val="1"/>
      </rPr>
      <t xml:space="preserve"> chờ thanh toán </t>
    </r>
  </si>
  <si>
    <r>
      <t>6.</t>
    </r>
    <r>
      <rPr>
        <sz val="11"/>
        <rFont val="Times New Roman"/>
        <family val="1"/>
      </rPr>
      <t>Tài sản tài chính</t>
    </r>
    <r>
      <rPr>
        <sz val="11"/>
        <color indexed="8"/>
        <rFont val="Times New Roman"/>
        <family val="1"/>
      </rPr>
      <t xml:space="preserve"> chờ cho vay </t>
    </r>
  </si>
  <si>
    <r>
      <t xml:space="preserve">1.Tài sản tài chính đã lưu ký tại VSD và chưa giao dịch, tự do chuyển nhượng </t>
    </r>
    <r>
      <rPr>
        <sz val="11"/>
        <color indexed="8"/>
        <rFont val="Times New Roman"/>
        <family val="1"/>
      </rPr>
      <t xml:space="preserve"> </t>
    </r>
  </si>
  <si>
    <r>
      <t xml:space="preserve">2.Tài sản tài chính đã lưu ký tại VSD và chưa giao dịch, hạn chế chuyển nhượng </t>
    </r>
    <r>
      <rPr>
        <sz val="11"/>
        <color indexed="8"/>
        <rFont val="Times New Roman"/>
        <family val="1"/>
      </rPr>
      <t xml:space="preserve"> </t>
    </r>
  </si>
  <si>
    <r>
      <t>3.Tài sản tài chính đã lưu ký tại VSD và chưa giao dịch,</t>
    </r>
    <r>
      <rPr>
        <sz val="11"/>
        <color indexed="8"/>
        <rFont val="Times New Roman"/>
        <family val="1"/>
      </rPr>
      <t xml:space="preserve"> cầm cố</t>
    </r>
  </si>
  <si>
    <r>
      <t xml:space="preserve">4.Tài sản tài chính đã lưu ký tại VSD và chưa giao dịch, phong tỏa, </t>
    </r>
    <r>
      <rPr>
        <sz val="11"/>
        <color indexed="8"/>
        <rFont val="Times New Roman"/>
        <family val="1"/>
      </rPr>
      <t>tạm giữ</t>
    </r>
  </si>
  <si>
    <t>CÔNG TY CP CHỨNG KHOÁN HVS VIỆT NAM</t>
  </si>
  <si>
    <t>Tầng 1, Cao ốc VP Saigon Prime, 107 Nguyễn Đình Chiểu, P.6, Q,3, TP.HCM</t>
  </si>
  <si>
    <t>(Ban hành theo TT số 210/2014/TT-BTC ngày 30/12/2014 của Bộ Tài chính)</t>
  </si>
  <si>
    <t>4.2. Nguyên tắc ghi nhận tài sản cố định hữu hình</t>
  </si>
  <si>
    <t>Quyền phát hành</t>
  </si>
  <si>
    <t xml:space="preserve">- Công cụ, dụng cụ </t>
  </si>
  <si>
    <t>- Vật tư văn phòng</t>
  </si>
  <si>
    <t>3.2. Tuyên bố về việc tuân thủ Chuẩn mực kế toán và Chế độ kế toán: Thực hiện kế toán CTCK trên cơ sở tuân thủ các Chuẩn mực kế toán Việt Nam có liên quan và Chế độ kế toán CTCK ban hành theo Thông tư số 210 ngày 30/12/2014 của Bộ Tài chính.</t>
  </si>
  <si>
    <t>a. Năm tài chính hàng năm của CTCK bắt đầu từ ngày 01 tháng 1 và kết thúc vào ngày 31 tháng 12 hàng năm.</t>
  </si>
  <si>
    <t>b. Tiền gửi về bù trừ và thanh toán giao dịch chứng khoán:Tiền thanh toán bù trừ được cắt vào ngày T0 khi NDT mua CK và thanh toán bù tru vao ngay T2 theo quy định của TT lưu ký chứng khoán VN</t>
  </si>
  <si>
    <t>- Nguyên giá TSCĐ HH bao gồm giá mua và toàn bộ các chi phí liên quan trực tiếp đến việc đưa tài sản vào trạng thái sẵn sàng sử dụng</t>
  </si>
  <si>
    <t>- TSCĐ HH được khấu hao theo PP đường thẳng  dựa trên thời gian hữu dụng ước tính, từ 3 đến 5 năm</t>
  </si>
  <si>
    <t>4.6. Nguyên tắc ghi nhận các khoản đầu tư tài chính dài hạn (Công ty con, công ty liên doanh, liên kết)</t>
  </si>
  <si>
    <t>6. Thông tin bổ sung cho các Báo cáo tài chính</t>
  </si>
  <si>
    <t>Quý 1-2016</t>
  </si>
  <si>
    <t>Quý 1-2015</t>
  </si>
  <si>
    <t>Mẫu số B05- CTCK</t>
  </si>
  <si>
    <t>- Các khoản tương đương tiền</t>
  </si>
  <si>
    <t>- Chi phí trả trước về thuê văn phòng</t>
  </si>
  <si>
    <t>- Chi phí trả trước về sửa chữa, văn phòng</t>
  </si>
  <si>
    <t>- Chi phí trả trước về công cụ dụng cụ</t>
  </si>
  <si>
    <t>- Chi phí trả trước khác</t>
  </si>
  <si>
    <r>
      <t>a.</t>
    </r>
    <r>
      <rPr>
        <b/>
        <sz val="7"/>
        <rFont val="Times New Roman"/>
        <family val="1"/>
      </rPr>
      <t xml:space="preserve">  </t>
    </r>
    <r>
      <rPr>
        <b/>
        <sz val="11"/>
        <rFont val="Times New Roman"/>
        <family val="1"/>
      </rPr>
      <t>Chi phí trả trước ngắn hạn</t>
    </r>
  </si>
  <si>
    <t>Không phát sinh</t>
  </si>
  <si>
    <t>- Công ty chưa phát sinh thuế TNDN do chưa có lợi nhuận từ khi hoạt động</t>
  </si>
  <si>
    <t>Quý 1/2016 (31/03/16)</t>
  </si>
  <si>
    <r>
      <t xml:space="preserve">B 7.42. Thu nhập khác: </t>
    </r>
    <r>
      <rPr>
        <sz val="11"/>
        <rFont val="Times New Roman"/>
        <family val="1"/>
      </rPr>
      <t>Không phát sinh</t>
    </r>
  </si>
  <si>
    <r>
      <t>B 7.43. Chi phí khác:</t>
    </r>
    <r>
      <rPr>
        <sz val="11"/>
        <rFont val="Times New Roman"/>
        <family val="1"/>
      </rPr>
      <t xml:space="preserve"> Không phát sinh</t>
    </r>
  </si>
  <si>
    <t xml:space="preserve">      </t>
  </si>
  <si>
    <t>C 7.46. Các giao dịch không bằng tiền ảnh hưởng đến báo cáo lưu chuyển tiền tệ và các khoản tiền do CTCK nắm giữ nhưng không được sử dụng</t>
  </si>
  <si>
    <t>A.7.32. Tài sản tài chính được hưởng quyền của CTCK</t>
  </si>
  <si>
    <t>A.7.33. Chứng khoán nhận ủy thác đấu giá của CTCK (nếu có)</t>
  </si>
  <si>
    <t>Loại chứng khoán</t>
  </si>
  <si>
    <t xml:space="preserve">A.7.34. Tài sản tài chính niêm yết/đăng ký giao dịch của Nhà đầu tư </t>
  </si>
  <si>
    <t>A.7.35. Tài sản tài chính đã lưu ký tại VSD và chưa giao dịch của Nhà đầu tư</t>
  </si>
  <si>
    <t>A.7.36. Tài sản tài chính chờ về của Nhà đầu tư</t>
  </si>
  <si>
    <t>A.7.38. Tài sản tài chính được hưởng quyền của Nhà đầu tư</t>
  </si>
  <si>
    <t>A.7.39.  Tiền gửi của Nhà đầu tư</t>
  </si>
  <si>
    <t>Tiền gửi của Nhà đầu tư</t>
  </si>
  <si>
    <t>1.Tiền gửi của Nhà đầu tư về giao dịch chứng khoán theo phương thức CTCK quản lý</t>
  </si>
  <si>
    <t>1.1.Tiền gửi của Nhà đầu tư trong nước về giao dịch chứng khoán theo phương thức CTCK quản lý</t>
  </si>
  <si>
    <t>1.2. Tiền gửi của Nhà đầu tư nước ngoài về giao dịch chứng khoán theo phương thức CTCK quản lý</t>
  </si>
  <si>
    <t>2.Tiền gửi của Nhà đầu tư về giao dịch chứng khoán theo phương thức NHTM quản lý</t>
  </si>
  <si>
    <t>2.1.Tiền gửi của Nhà đầu tư trong nước về giao dịch chứng khoán theo phương thức  NHTM  quản lý</t>
  </si>
  <si>
    <t>2.2. Tiền gửi của Nhà đầu tư nước ngoài về giao dịch chứng khoán theo phương thức  NHTM  quản lý</t>
  </si>
  <si>
    <t>3.Tiền gửi tổng hợp giao dịch chứng khoán cho khách hàng</t>
  </si>
  <si>
    <t xml:space="preserve">4.Tiền gửi bù trừ và thanh toán giao dịch chứng khoán của Nhà đầu tư </t>
  </si>
  <si>
    <t>4.1.Tiền gửi bù trừ và thanh toán giao dịch chứng khoán của Nhà đầu tư trong nước</t>
  </si>
  <si>
    <t>4.2.Tiền gửi bù trừ và thanh toán giao dịch chứng khoán của Nhà đầu tư nước ngoài</t>
  </si>
  <si>
    <t xml:space="preserve">A.7.41. Phải trả Nhà đầu tư </t>
  </si>
  <si>
    <t>Loại phải trả</t>
  </si>
  <si>
    <t>1.Phải trả Nhà đầu tư - Tiền gửi của Nhà đầu tư về tiền gửi giao dịch chứng khoán theo phương thức CTCK quản lý</t>
  </si>
  <si>
    <t>1.1. Của Nhà đầu tư trong nước</t>
  </si>
  <si>
    <t>2.Phải trả Nhà đầu tư - Tiền gửi của Nhà đầu tư về tiền gửi giao dịch chứng khoán theo phương thức NHTM quản lý</t>
  </si>
  <si>
    <t>2.1. Của Nhà đầu tư trong nước</t>
  </si>
  <si>
    <t xml:space="preserve">3.Phải trả Nhà đầu tư - Tiền gửi về bù trừ và thanh toán giao dịch chứng khoán của Nhà đầu tư </t>
  </si>
  <si>
    <t>3.1. Của Nhà đầu tư trong nước</t>
  </si>
  <si>
    <t>3.2. Của Nhà đầu tư nước ngoài</t>
  </si>
  <si>
    <t xml:space="preserve">4.Phải trả khác của Nhà đầu tư </t>
  </si>
  <si>
    <t>4.2. Của Nhà đầu tư nước ngoài</t>
  </si>
  <si>
    <r>
      <t xml:space="preserve">A.7.42. </t>
    </r>
    <r>
      <rPr>
        <b/>
        <sz val="11"/>
        <color indexed="8"/>
        <rFont val="Times New Roman"/>
        <family val="1"/>
      </rPr>
      <t xml:space="preserve">Phải trả của Nhà đầu tư về dịch vụ cho CTCK </t>
    </r>
  </si>
  <si>
    <t>1.Phải trả phí môi giới chứng khoán</t>
  </si>
  <si>
    <t>2.Phải trả phí lưu ký chứng khoán</t>
  </si>
  <si>
    <t>3.Phải trả phí tư vấn đầu tư</t>
  </si>
  <si>
    <t>A.7.43. Phải thu, phải trả của Nhà đầu tư về sửa lỗi giao dịch</t>
  </si>
  <si>
    <t>1.Phải thu của CTCK về sửa lỗi giao dịch của Nhà đầu tư</t>
  </si>
  <si>
    <t>1.1.Phải thu của CTCK về sửa lỗi giao dịch của Nhà đầu tư trong nước</t>
  </si>
  <si>
    <t>1.2.Phải thu của CTCK về sửa lỗi giao dịch của Nhà đầu tư nước ngoài</t>
  </si>
  <si>
    <t xml:space="preserve">2. Phải trả CTCK về lỗi giao dịch </t>
  </si>
  <si>
    <t>1.1.Phải trả CTCK về lỗi giao dịch của Nhà đầu tư trong nước</t>
  </si>
  <si>
    <t>1.2.Phải trả CTCK về lỗi giao dịch của Nhà đầu tư nước ngoài</t>
  </si>
  <si>
    <t>A.7.44. Phải trả vay CTCK của Nhà đầu tư</t>
  </si>
  <si>
    <t>Các khoản phải trả</t>
  </si>
  <si>
    <t>1.Phải trả nghiệp vụ margin</t>
  </si>
  <si>
    <t>2.Phải trả gốc margin</t>
  </si>
  <si>
    <t>2.1.Phải trả gốc margin của Nhà đầu tư trong nước</t>
  </si>
  <si>
    <t>2.2.Phải trả gốc margin của Nhà đầu tư nước ngoài</t>
  </si>
  <si>
    <t xml:space="preserve">3.Phải trả lãi margin </t>
  </si>
  <si>
    <t>3.1.Phải trả lãi margin của Nhà đầu tư trong nước</t>
  </si>
  <si>
    <t>3.2.Phải trả lãi margin của Nhà đầu tư nước ngoài</t>
  </si>
  <si>
    <t>4.Phải trả nghiệp vụ ứng trước tiền bán chứng khoán</t>
  </si>
  <si>
    <t>4.1.Phải trả gốc nghiệp vụ ứng trước tiền bán chứng khoán</t>
  </si>
  <si>
    <t>a.Phải trả gốc nghiệp vụ ứng trước tiền bán chứng khoán của Nhà đầu tư trong nước</t>
  </si>
  <si>
    <t>b.Phải trả gốc nghiệp vụ ứng trước tiền bán chứng khoán của Nhà đầu tư nước ngoài</t>
  </si>
  <si>
    <t>4.2.Phải trả lãi nghiệp vụ ứng trước tiền bán chứng khoán</t>
  </si>
  <si>
    <t>a.Phải trả lãi nghiệp vụ ứng trước tiền bán chứng khoán của Nhà đầu tư trong nước</t>
  </si>
  <si>
    <t>b.Phải trả lãi nghiệp vụ ứng trước tiền bán chứng khoán của Nhà đầu tư nước ngoài</t>
  </si>
  <si>
    <t>B. Thuyết minh về Báo cáo thu nhập toàn diện</t>
  </si>
  <si>
    <t>B 7.36. Thu nhập</t>
  </si>
  <si>
    <r>
      <t>7.36.1.</t>
    </r>
    <r>
      <rPr>
        <b/>
        <i/>
        <sz val="11"/>
        <rFont val="Times New Roman"/>
        <family val="1"/>
      </rPr>
      <t xml:space="preserve"> </t>
    </r>
    <r>
      <rPr>
        <i/>
        <sz val="11"/>
        <rFont val="Times New Roman"/>
        <family val="1"/>
      </rPr>
      <t>Lãi, lỗ bán các tài sản tài chính</t>
    </r>
  </si>
  <si>
    <t>Cổ phiếu chưa niêm yết</t>
  </si>
  <si>
    <t>Trái phiếu niêm yết</t>
  </si>
  <si>
    <t xml:space="preserve">Số liệu trình bày của bảng này chi tiết theo Danh mục đầu tư của CTCK </t>
  </si>
  <si>
    <t xml:space="preserve">7.36.2. Chênh lệch đánh giá lại các tài sản tài chính </t>
  </si>
  <si>
    <t>Danh mục các loại tài sản tài chính</t>
  </si>
  <si>
    <t>Giá trị mua theo sổ kế toán</t>
  </si>
  <si>
    <t>Giá thị trường hoặc Giá trị hợp lý</t>
  </si>
  <si>
    <t>Chênh lệch đánh giá lại kỳ này</t>
  </si>
  <si>
    <t>C</t>
  </si>
  <si>
    <t>D</t>
  </si>
  <si>
    <t>E=C-D</t>
  </si>
  <si>
    <t>Loại FVTPL</t>
  </si>
  <si>
    <t>Cổ phiếu niêm yết</t>
  </si>
  <si>
    <t>Trái phiếu chưa niêm yết</t>
  </si>
  <si>
    <t>Công cụ thị trường tiền tệ</t>
  </si>
  <si>
    <t>Các khoản đầu tư phái sinh niêm yết</t>
  </si>
  <si>
    <t>Các khoản đầu tư phái sinh chưa niêm yết</t>
  </si>
  <si>
    <t>Các khoản đầu tư cho vay</t>
  </si>
  <si>
    <t>Các khoản đầu tư đem thế chấp</t>
  </si>
  <si>
    <t>Các khoản đầu tư mua chưa chuyển quyền sở hữu</t>
  </si>
  <si>
    <t>Loại HTM</t>
  </si>
  <si>
    <t>Loại các khoản cho vay và phải thu</t>
  </si>
  <si>
    <t>Loại AFS</t>
  </si>
  <si>
    <t>CTCK phải nêu cơ sở đánh giá lại các loại đầu tư theo từng nhóm, loại của 04 loại tài sản tài chính của CTCK (nếu có):</t>
  </si>
  <si>
    <r>
      <t>1.36.4.</t>
    </r>
    <r>
      <rPr>
        <i/>
        <sz val="7"/>
        <rFont val="Times New Roman"/>
        <family val="1"/>
      </rPr>
      <t xml:space="preserve">  </t>
    </r>
    <r>
      <rPr>
        <i/>
        <sz val="11"/>
        <rFont val="Times New Roman"/>
        <family val="1"/>
      </rPr>
      <t>Cổ tức và tiền lãi phát sinh từ các tài sản tài chính FVTPL, HTM, AFS</t>
    </r>
  </si>
  <si>
    <t>1. Đặc điểm hoạt động của Công ty</t>
  </si>
  <si>
    <t>1.4. Những đặc điểm chính về hoạt động Công ty</t>
  </si>
  <si>
    <t>- Mục tiêu đầu tư: Công ty chưa có nghiệp vụ tự doanh nên hoạt dộng chủ yếu của Công ty là môi giới và tư vấn</t>
  </si>
  <si>
    <t>Tiền và các khoản tương đương tiền bao gồm tiề gửi ngân hàng và các khoản đầu tư ngắn hạn, có tính thanh khoản cao, có khả năng chuyển đổi dễ dàng thành các lượng tiền xác định và không có nhiều rủi ro trong chuyển đổi thành tiền</t>
  </si>
  <si>
    <t>a. Tiền gửi hoạt động của CTCK: chủ yếu là tiền gửi thanh toán tại các ngân hàng và tiền gủi có kỳ hạn dưới 6 tháng</t>
  </si>
  <si>
    <t>- TSCĐ hữu hình được trình bày theo nguyên giá trừ giá trị hao mòn lũy kế.</t>
  </si>
  <si>
    <r>
      <t>a.</t>
    </r>
    <r>
      <rPr>
        <i/>
        <sz val="7"/>
        <rFont val="Times New Roman"/>
        <family val="1"/>
      </rPr>
      <t xml:space="preserve">      </t>
    </r>
    <r>
      <rPr>
        <i/>
        <sz val="11"/>
        <rFont val="Times New Roman"/>
        <family val="1"/>
      </rPr>
      <t>Từ tài sản tài chính FVTPL:</t>
    </r>
  </si>
  <si>
    <r>
      <t>b.</t>
    </r>
    <r>
      <rPr>
        <i/>
        <sz val="7"/>
        <rFont val="Times New Roman"/>
        <family val="1"/>
      </rPr>
      <t xml:space="preserve">      </t>
    </r>
    <r>
      <rPr>
        <i/>
        <sz val="11"/>
        <rFont val="Times New Roman"/>
        <family val="1"/>
      </rPr>
      <t>Từ tài sản tài chính HTM:</t>
    </r>
  </si>
  <si>
    <r>
      <t>c.</t>
    </r>
    <r>
      <rPr>
        <i/>
        <sz val="7"/>
        <rFont val="Times New Roman"/>
        <family val="1"/>
      </rPr>
      <t xml:space="preserve">       </t>
    </r>
    <r>
      <rPr>
        <i/>
        <sz val="11"/>
        <rFont val="Times New Roman"/>
        <family val="1"/>
      </rPr>
      <t>Từ AFS:</t>
    </r>
  </si>
  <si>
    <t>7.36.5. Doanh thu ngoài thu nhập các tài sản tài chính</t>
  </si>
  <si>
    <t>Các loại doanh thu khác</t>
  </si>
  <si>
    <t>Kỳ này</t>
  </si>
  <si>
    <t>Lũy kế đến</t>
  </si>
  <si>
    <t>Doanh thu hoạt động môi giới chứng khoán</t>
  </si>
  <si>
    <t>1.1</t>
  </si>
  <si>
    <t>Doanh thu ban đầu</t>
  </si>
  <si>
    <t>1.2</t>
  </si>
  <si>
    <t>Các khoản giảm trừ doanh thu</t>
  </si>
  <si>
    <t>1.3</t>
  </si>
  <si>
    <t>Doanh thu thuần</t>
  </si>
  <si>
    <t>2.1</t>
  </si>
  <si>
    <t>2.2</t>
  </si>
  <si>
    <t>2.3</t>
  </si>
  <si>
    <t>Ghi chú: Doanh thu các hoạt động cung cấp dịch vụ trên Báo cáo thu nhập toàn diện phản ánh doanh thu thuần (net) của các loại doanh thu này. Khi CTCK có phát sinh các khoản giảm trừ doanh thu nếu có, cần ghi nhận riêng biệt các khoản giảm trừ doanh thu và doanh thu đã phát hành hóa đơn. Số liệu tổng hợp về doanh thu bán đầu và các khoản giảm trừ doanh thu được trình bày chi tiết theo từng loại dịch vụ đã thực hiện của kỳ báo cáo.</t>
  </si>
  <si>
    <t>B 7.37. Doanh thu hoạt động tài chính</t>
  </si>
  <si>
    <t>Loại doanh thu hoạt động tài chính</t>
  </si>
  <si>
    <t>Chênh lệch tỷ giá hối đoái</t>
  </si>
  <si>
    <t>Chênh  lệch lãi tỷ giá hối đoái đã thực hiện</t>
  </si>
  <si>
    <t>Chênh lệch lãi tỷ giá hối đoái chưa thực hiện</t>
  </si>
  <si>
    <t>Doanh thu cổ tức từ các khoản đầu tư vào công ty con, công ty liên kết, liên doanh phát sinh trong kỳ</t>
  </si>
  <si>
    <t>Doanh thu dự thu cổ tức, phát sinh trong kỳ</t>
  </si>
  <si>
    <t xml:space="preserve">Doanh thu lãi tiền gửi không kỳ hạn </t>
  </si>
  <si>
    <t>Doanh thu hoạt động tài chính khác</t>
  </si>
  <si>
    <t>Chi phí khác</t>
  </si>
  <si>
    <t>B 7.40. Chi phí tài chính</t>
  </si>
  <si>
    <t>Loại chi phí  tài chính</t>
  </si>
  <si>
    <t>Chênh lệch lỗ tỷ giá hối đoái</t>
  </si>
  <si>
    <t>Lỗ chênh lệch tỷ giá đã thực hiện</t>
  </si>
  <si>
    <t>Lỗ chênh lệch tỷ giá chưa thực hiện</t>
  </si>
  <si>
    <t>Chi phí lãi vay</t>
  </si>
  <si>
    <t>Chi phí đầu tư khác</t>
  </si>
  <si>
    <t xml:space="preserve">B 7.41. Chi phí quản lý CTCK </t>
  </si>
  <si>
    <t>Loại chi phí quản lý CTCK</t>
  </si>
  <si>
    <t xml:space="preserve">Chi phí nhân viên quản lý </t>
  </si>
  <si>
    <t>Lương và các khoản phúc lợi</t>
  </si>
  <si>
    <t>BHXH, BHYT, KPCĐ, BHTN</t>
  </si>
  <si>
    <t>Chi phí bảo hiểm trách nhiệm nghề nghiệp</t>
  </si>
  <si>
    <t>Chi phí văn phòng phẩm</t>
  </si>
  <si>
    <t>Chi phí công cụ, dụng cụ</t>
  </si>
  <si>
    <t>Chi phí khấu hao TSCĐ</t>
  </si>
  <si>
    <t>Chi phí thuế, phí và lệ phí</t>
  </si>
  <si>
    <t>Chi phí dịch vụ mua ngoài</t>
  </si>
  <si>
    <t>Chi tiết thu nhập khác</t>
  </si>
  <si>
    <t>Chi tiết chi phí khác</t>
  </si>
  <si>
    <t>B 7.44. Chi phí thuế Thu nhập doanh nghiệp</t>
  </si>
  <si>
    <t>Chi tiết chi phí thuế TNDN</t>
  </si>
  <si>
    <t xml:space="preserve">Chi phí thuế thu nhập CTCK hiện hành </t>
  </si>
  <si>
    <t>- Điều chỉnh chi phí Thuế thu nhập CTCK của các năm   trước vào chi phí thuế thu nhập hiện hành năm nay</t>
  </si>
  <si>
    <t xml:space="preserve">- Tổng chi phí thuế thu nhập CTCK hiện hành </t>
  </si>
  <si>
    <t xml:space="preserve">Chi phí thuế thu nhập CTCK hoãn lại </t>
  </si>
  <si>
    <t>- Chi phí thuế thu nhập CTCK hoãn lại phát sinh từ các khoản chênh lệch tạm thời phải chịu thuế</t>
  </si>
  <si>
    <t>- Chi phí thuế thu nhập doanh nghiệp hoãn lại phát sinh từ việc hoàn nhập tài sản thuế thu nhập hoãn lại</t>
  </si>
  <si>
    <t>8</t>
  </si>
  <si>
    <t>- Thu nhập thuế thu nhập doanh nghiệp hoãn lại phát sinh từ các khoản chênh lệch tạm thời được khấu trừ</t>
  </si>
  <si>
    <t>9</t>
  </si>
  <si>
    <t xml:space="preserve">- Thu nhập thuế thu nhập doanh nghiệp hoãn lại phát sinh từ các khoản lỗ tính thuế và ưu đãi thuế chưa sử dụng </t>
  </si>
  <si>
    <t>10</t>
  </si>
  <si>
    <t>- Thu nhập thuế thu nhập doanh nghiệp hoãn lại phát sinh từ việc hoàn nhập thuế thu nhập hoãn lại phải trả</t>
  </si>
  <si>
    <t>11</t>
  </si>
  <si>
    <t>- Tổng chi phí thuế thu nhập doanh nghiệp hoãn lại</t>
  </si>
  <si>
    <t>B.7.45. Lũy kế báo cáo thu nhập toàn diện</t>
  </si>
  <si>
    <t>Chỉ tiêu</t>
  </si>
  <si>
    <t>Số dư đầu kỳ</t>
  </si>
  <si>
    <t>Số phát sinh</t>
  </si>
  <si>
    <t>Thay đổi từ vốn chủ sở hữu và ghi nhận vào kết quả kinh doanh</t>
  </si>
  <si>
    <t>Các giao dịch và các khoản tiền</t>
  </si>
  <si>
    <t xml:space="preserve">Trình bày giá trị và lý do của các khoản tiền và tương đương tiền có giá trị lớn do CTCK nắm giữ nhưng không được sử dụng do có sự hạn chế của pháp luật hoặc các ràng buộc khác mà CTCK phải thực hiện.  </t>
  </si>
  <si>
    <t xml:space="preserve">- Chi tiết theo nhóm </t>
  </si>
  <si>
    <t>D.47.2. Chứng chỉ có giá nhận giữ hộ</t>
  </si>
  <si>
    <t>D.47.3. Tài sản nhận thế chấp</t>
  </si>
  <si>
    <t>- Chi tiết theo nhóm tài sản nhận thế chấp</t>
  </si>
  <si>
    <t>D.47.4. Nợ khó đòi đã xử lý</t>
  </si>
  <si>
    <t>- Chi tiết theo các nhóm đối tượng  nợ khó đòi đã xử lý (Phải thu bán các tài sản tài chính, trong đó các khoản đầu tư giữ đến ngày đáo hạn không thu hồi được vốn, phải thu và dự thu cổ tức, tiền lãi các khoản đầu tư, phải thu khác)</t>
  </si>
  <si>
    <t>D.47.5. Ngoại tệ các loại</t>
  </si>
  <si>
    <t>- Chi tiết theo các loại ngoại tệ</t>
  </si>
  <si>
    <t>D.47.6. Cổ phiếu đang lưu hành</t>
  </si>
  <si>
    <t>- Chi tiết theo</t>
  </si>
  <si>
    <t>. Loại &lt; =năm;</t>
  </si>
  <si>
    <t>. Loại &gt; hơn 1 năm.</t>
  </si>
  <si>
    <t>D.47.7. Cổ phiếu quỹ</t>
  </si>
  <si>
    <t>D.47.8. Chứng khoán niêm yết lưu ký tại VSD</t>
  </si>
  <si>
    <t>D.47.9. Chứng khoán chưa niêm yết lưu ký tại VSD</t>
  </si>
  <si>
    <t xml:space="preserve">D.47.10. Chứng khoán sửa lỗi giao dịch của CTCK </t>
  </si>
  <si>
    <t>- Chi phí thuế thu nhập CTCK tính trên thu nhập chịu thuế năm hiện hành</t>
  </si>
  <si>
    <t xml:space="preserve">Tổng rủi ro gồm rủi ro thị trường, rủi ro tín dụng và rủi ro hoạt động.                                                   </t>
  </si>
  <si>
    <t>D.47.14. Tiền gửi của Nhà đầu tư</t>
  </si>
  <si>
    <t>Tiền gửi của Nhà đầu tư về hoạt động môi giới chứng khoán</t>
  </si>
  <si>
    <t>- Tiền gửi của Nhà đầu tư về giao dịch chứng khoán theo phương thức CTCK quản lý;</t>
  </si>
  <si>
    <t>- Tiền gửi của Nhà đầu tư về giao dịch chứng khoán theo phương thức Ngân hàng thương mại quản lý;</t>
  </si>
  <si>
    <t>- Tiền gửi của Nhà đầu tư về uỷ thác đầu tư</t>
  </si>
  <si>
    <t>Tiền gửi của Nhà đầu tư vãng lai</t>
  </si>
  <si>
    <t>D.47.15. Bù trừ và thanh toán mua, bán chứng khoán của Nhà đầu tư</t>
  </si>
  <si>
    <t>Bù trừ và thanh toán mua, bán chứng khoán của nhà đầu tư trong nước</t>
  </si>
  <si>
    <t>Bù trừ và thanh toán mua, bán chứng khoán của nhà đầu tư nước ngoài</t>
  </si>
  <si>
    <t xml:space="preserve">Bù trừ và thanh toán mua, bán chứng khoán uỷ thác đầu tư </t>
  </si>
  <si>
    <t>D.47.16. Phải thu, phải trả về sửa lỗi giao dịch của Nhà đầu tư</t>
  </si>
  <si>
    <t>Phải thu về sửa lỗi giao dịch của Nhà đầu tư</t>
  </si>
  <si>
    <t>Phải trả về sửa lỗi giao dịch của Nhà đầu tư</t>
  </si>
  <si>
    <t>G. 49. Những thông tin khác</t>
  </si>
  <si>
    <t xml:space="preserve">               Các bên liên quan</t>
  </si>
  <si>
    <t xml:space="preserve">         Mối quan hệ</t>
  </si>
  <si>
    <t>.....</t>
  </si>
  <si>
    <t>Nội dung giao dịch</t>
  </si>
  <si>
    <t>Số tiền</t>
  </si>
  <si>
    <r>
      <t>49</t>
    </r>
    <r>
      <rPr>
        <sz val="11"/>
        <rFont val="Times New Roman"/>
        <family val="1"/>
      </rPr>
      <t>.3. Thông tin so sánh (những thay đổi về thông tin trong Báo cáo tài chính của các niên độ kế toán trước): ………………………</t>
    </r>
  </si>
  <si>
    <r>
      <t>49</t>
    </r>
    <r>
      <rPr>
        <sz val="11"/>
        <rFont val="Times New Roman"/>
        <family val="1"/>
      </rPr>
      <t>.4. Thông tin về hoạt động liên tục: …………………</t>
    </r>
  </si>
  <si>
    <r>
      <t>49</t>
    </r>
    <r>
      <rPr>
        <sz val="11"/>
        <rFont val="Times New Roman"/>
        <family val="1"/>
      </rPr>
      <t>.5. Những thông tin khác. (3) ...............................</t>
    </r>
  </si>
  <si>
    <t xml:space="preserve">H.50. Chỉ tiêu tài chính đánh giá hoạt động CTCK </t>
  </si>
  <si>
    <t>Chỉ số vốn khả dụng của tỷ lệ vốn hoạt động ròng (NCR) (Net operating Capital Ratio)</t>
  </si>
  <si>
    <r>
      <t xml:space="preserve">Chỉ số vốn khả dụng của NCR </t>
    </r>
    <r>
      <rPr>
        <sz val="11"/>
        <rFont val="Times New Roman"/>
        <family val="1"/>
      </rPr>
      <t>là tỷ lệ đánh giá tình hình tài chính của CTCK.</t>
    </r>
  </si>
  <si>
    <t>Tỷ lệ vốn hoạt động ròng (%)</t>
  </si>
  <si>
    <t>=</t>
  </si>
  <si>
    <t xml:space="preserve">Vốn hoạt động ròng </t>
  </si>
  <si>
    <t>x</t>
  </si>
  <si>
    <t>Tổng rủi ro</t>
  </si>
  <si>
    <t>Tỷ lệ này được tính toán cho 12 tháng tại ngày kết thúc Báo cáo tài chính bán niên hoặc Báo cáo tài chính năm của kỳ (kỳ tính giá trị tài sản ròng hoặc kỳ kế toán) để có khả năng so sánh giữa các kỳ và các CTCK.</t>
  </si>
  <si>
    <t>Khi một CTCK mới thành lập có thời gian ít hơn 1 năm thì Tỷ lệ này cũng phải được tính theo một năm bởi các yếu tố phù hợp.</t>
  </si>
  <si>
    <t>Chỉ số vốn khả dụng của NCR</t>
  </si>
  <si>
    <t>Đây là 1 chỉ số đo lường tình hình tài chính của CTCK.</t>
  </si>
  <si>
    <t>Sự khác biệt của NCR và RBC là hiệu số. 8% của NCR tương đương với 100% của RBC.</t>
  </si>
  <si>
    <t>Tỷ lệ này càng cao thì tình hình của CTCK càng tốt.</t>
  </si>
  <si>
    <t xml:space="preserve">Tuy nhiên chỉ số này có 2 mặt, nếu chỉ số này quá thấp thì tình hình tài chính xấu và dễ bị phá sản. Nhưng chỉ số này quá cao thì CTCK này chỉ giữ tiền mà không đầu tư. NCR của MR là 400%. Theo yêu cầu của UBCKNN thì NCR của CTCK phải giữ ở mức độ tối thiểu 150%. Nếu CTCK thấp hơn mức chỉ số 150% thì UBCKNN có yêu cầu phải tăng cường chỉ số này và ở các CTCK mức độ tỷ lệ cần đạt được ở mức độ 250% (Ví dụ ở Hàn Quốc các Công ty chứng khoán ở mức độ trung bình 300%). </t>
  </si>
  <si>
    <t>Vốn khả dụng</t>
  </si>
  <si>
    <t>+</t>
  </si>
  <si>
    <t>Rủi ro thị trường</t>
  </si>
  <si>
    <t xml:space="preserve">Rủi ro thị trường do chứng khoán luôn luôn bị ảnh hưởng của giá thị trường sẽ tạo ra các rủi ro thị trường. </t>
  </si>
  <si>
    <t xml:space="preserve">Có 2 loại rủi ro thị trường: </t>
  </si>
  <si>
    <t>Là những rủi ro thị trường nói chung, gồm rủi ro thị trường, rủi ro lãi suất, rủi ro ETF,.. rủi ro về tỷ giá hối đoái. Công ty chứng khoán sẽ xác định các yêu tố ảnh hưởng đến rủi ro chung và đưa vào công thức tính toán về mức độ rủi ro của mình.</t>
  </si>
  <si>
    <t>Và Rủi ro đặc biệt: Phi hệ thống như rủi ro thanh toán, rủi ro về tín dụng có tính cá biệt. Rủi ro hợp đồng quyền chọn, khác với rủi ro quyền mua và quyền bán và sử dụng các rủi ro Denta hoặc Gama để tính toán các mức độ rủi ro.</t>
  </si>
  <si>
    <t>Hợp đồng quyền chọn được ký của CTCK với công ty khác là đối tác bị phá sản và phải dự đoán mức độ rủi ro của đối tác này để đưa vào công thức tính về rủi ro. Đối với CTCK thực hiện nhiều sản phẩm phái sinh OTC và thực hiện nhiều Hợp đồng quyền chọn trên cổ phiếu hoặc Hợp đồng quyền chọn trên hàng hóa và như vậy luôn phải dự đoán các mức độ rủi ro trên các Hợp đồng này để xác định mức độ rủi ro và xác định mức độ tín nhiệm ở các mức độ AAA (có mức độ rủi ro thấp) hoặc BB (mức độ rủi ro thường là cao).</t>
  </si>
  <si>
    <t>Rủi ro về hoạt động: VD có nhiều nhân viên thì mức độ rủi ro hoạt động thấp trái ngược với Công ty có mức độ rủi ro cao khi số lượng nhân viên hạn chế.</t>
  </si>
  <si>
    <t>Rủi ro hoạt động quy định:</t>
  </si>
  <si>
    <t>Rủi ro hoạt động tỷ lệ thuận với lợi nhuận kiếm được của một công ty. Nếu lợi nhuận cao thì rủi ro sẽ thường là cao.</t>
  </si>
  <si>
    <t>CTCK sử dụng là NCR và BCR sử dụng đối với ngân hàng.</t>
  </si>
  <si>
    <t>(TỔNG) GIÁM ĐỐC</t>
  </si>
  <si>
    <t>BẢN THUYẾT MINH BÁO CÁO TÀI CHÍNH RIÊNG</t>
  </si>
  <si>
    <t>1.1. Giấy chứng nhận thành lập CTCK: 99/UBCK-GP</t>
  </si>
  <si>
    <t>1.2. Địa chỉ liên hệ của CTCK: Tầng 1, Cao ốc VP Saigon Prime, 107 Nguyễn Đình Chiểu, P.6, Q.3, TP.HCM</t>
  </si>
  <si>
    <t>- Quy mô vốn CTCK: 50.200.000.000 VND</t>
  </si>
  <si>
    <t>2. Kỳ kế toán, đơn vị tiền tệ sử dụng trong kế toán:</t>
  </si>
  <si>
    <t>2.1. Kỳ kế toán:</t>
  </si>
  <si>
    <t xml:space="preserve">b. Năm tài chính đầu tiên bắt đầu từ ngày 15/12/2008 cấp Giấy chứng nhận thành lập CTCK và kết thúc vào ngày 31/12/2009 </t>
  </si>
  <si>
    <t>2.2. Đơn vị tiền tệ sử dụng trong kế toán: Đồng Việt Nam.</t>
  </si>
  <si>
    <t>3. Chuẩn mực và Chế độ kế toán áp dụng</t>
  </si>
  <si>
    <t>3.1. Chế độ kế toán áp dụng: Chế độ kế toán CTCK ban hành theo Thông tư số 210 ngày 30/12/2014 của Bộ Tài chính.</t>
  </si>
  <si>
    <t>3.3. Hình thức kế toán áp dụng: Nhật ký chung.</t>
  </si>
  <si>
    <t>4. Các chính sách kế toán áp dụng</t>
  </si>
  <si>
    <t>4.1. Nguyên tắc ghi nhận các khoản tiền và các khoản tương đương tiền</t>
  </si>
  <si>
    <t xml:space="preserve">4.9.  Nguyên tắc ghi nhận và trình bày các khoản nhận ký quỹ, ký cược ngắn hạn, dài hạn </t>
  </si>
  <si>
    <t>4.14. Nguyên tắc ghi nhận doanh thu tài chính, chi phí hoạt động tài chính:</t>
  </si>
  <si>
    <t>a. Ghi nhận lãi, lỗ chênh lệch tỷ giá hối đoái đã thực hiện:</t>
  </si>
  <si>
    <t>b. Ghi nhận lãi, lỗ chênh lệch tỷ giá hối đoái chưa thực hiện:</t>
  </si>
  <si>
    <t>c. Ghi nhận cổ tức hoặc lợi nhuận được chia của các khoản đầu tư vào công ty con, công ty liên kết, liên doanh:</t>
  </si>
  <si>
    <t>d. Ghi nhận chi phí lãi vay:</t>
  </si>
  <si>
    <t>e. Ghi nhận doanh thu tài chính khác:</t>
  </si>
  <si>
    <t>f. Ghi nhận chi phí đầu tư khác:</t>
  </si>
  <si>
    <t>4.15. Nguyên tắc ghi nhận chi phí quản lý CTCK:</t>
  </si>
  <si>
    <t>4.16. Nguyên tắc ghi nhận thu nhập khác, chi phí khác:</t>
  </si>
  <si>
    <t>a. Ghi nhận thu nhập khác:</t>
  </si>
  <si>
    <t>b. Ghi nhận chi phí khác:</t>
  </si>
  <si>
    <t>4.19. Nguyên tắc ghi nhận, quản lý và trình bày trên Báo cáo tài chính về tài sản và nợ phải trả khách hàng</t>
  </si>
  <si>
    <t xml:space="preserve">5. Quản trị về rủi ro tài chính đối với CTCK </t>
  </si>
  <si>
    <t xml:space="preserve">5.5. Rủi ro tiền tệ: </t>
  </si>
  <si>
    <r>
      <t>5.6. Các rủi ro khác về giá:</t>
    </r>
    <r>
      <rPr>
        <b/>
        <sz val="11"/>
        <rFont val="Times New Roman"/>
        <family val="1"/>
      </rPr>
      <t xml:space="preserve"> </t>
    </r>
  </si>
  <si>
    <t>A. Thuyết minh về Báo cáo tình hình tài chính</t>
  </si>
  <si>
    <t xml:space="preserve">A 7.1. Tiền và các khoản tương đương tiền </t>
  </si>
  <si>
    <t>- Tiền mặt tại quỹ</t>
  </si>
  <si>
    <t xml:space="preserve">- Tiền gửi ngân hàng cho hoạt động CTCK </t>
  </si>
  <si>
    <t>- Tiền đang chuyển</t>
  </si>
  <si>
    <t>- Tiền gửi bù trừ và thanh toán giao dịch chứng khoán</t>
  </si>
  <si>
    <t>...</t>
  </si>
  <si>
    <t>A.7.2. Giá trị khối lượng giao dịch thực hiện trong năm</t>
  </si>
  <si>
    <t>CHỈ TIÊU</t>
  </si>
  <si>
    <t>Khối lượng giao dịch thực hiện trong năm</t>
  </si>
  <si>
    <t>Giá trị khối lượng giao dịch thực hiện trong năm</t>
  </si>
  <si>
    <t xml:space="preserve">a) Của CTCK </t>
  </si>
  <si>
    <t xml:space="preserve">  - Cổ phiếu</t>
  </si>
  <si>
    <t xml:space="preserve">  - Trái phiếu</t>
  </si>
  <si>
    <t xml:space="preserve">  - Chứng khoán khác</t>
  </si>
  <si>
    <t>Cộng</t>
  </si>
  <si>
    <r>
      <t>b)</t>
    </r>
    <r>
      <rPr>
        <b/>
        <sz val="7"/>
        <rFont val="Times New Roman"/>
        <family val="1"/>
      </rPr>
      <t xml:space="preserve">      </t>
    </r>
    <r>
      <rPr>
        <b/>
        <sz val="11"/>
        <rFont val="Times New Roman"/>
        <family val="1"/>
      </rPr>
      <t>Của Nhà đầu tư</t>
    </r>
  </si>
  <si>
    <t xml:space="preserve"> - Cổ phiếu</t>
  </si>
  <si>
    <t xml:space="preserve"> - Trái phiếu</t>
  </si>
  <si>
    <t xml:space="preserve"> - Chứng khoán khác</t>
  </si>
  <si>
    <t>7.3.1 Tài sản tài chính ghi nhận thông qua lãi/lỗ (FVTPL):</t>
  </si>
  <si>
    <t>Tài sản FVTPL</t>
  </si>
  <si>
    <t>N</t>
  </si>
  <si>
    <t>N-1</t>
  </si>
  <si>
    <t>Giá trị ghi sổ</t>
  </si>
  <si>
    <t>Giá trị hợp lý</t>
  </si>
  <si>
    <t>7.3.2 Tài sản tài chính sẵn sàng để bán (AFS)</t>
  </si>
  <si>
    <t>7.3.3 Các khoản đầu tư giữ đến ngày đáo hạn (HTM)</t>
  </si>
  <si>
    <t xml:space="preserve">7.3.4 Các khoản cho vay và phải thu </t>
  </si>
  <si>
    <t>Khoản cho vay và phải thu</t>
  </si>
  <si>
    <r>
      <t>7.3.5 Về tình hình biến động các khoản đầu tư theo nhóm do đánh giá lại theo giá thị</t>
    </r>
    <r>
      <rPr>
        <sz val="11"/>
        <rFont val="Times New Roman"/>
        <family val="1"/>
      </rPr>
      <t xml:space="preserve"> trường hoặc theo giá trị ghi sổ (đối với các khoản đầu tư không có giá trị thị trường) cuối kỳ:</t>
    </r>
  </si>
  <si>
    <t>Bảng tình hình biến động giá trị thị trường hoặc giá trị 4 loại tài sản tài chính</t>
  </si>
  <si>
    <t xml:space="preserve"> Thuộc Danh mục tài sản tài chính của CTCK </t>
  </si>
  <si>
    <t>STT</t>
  </si>
  <si>
    <t>A</t>
  </si>
  <si>
    <t>B</t>
  </si>
  <si>
    <t>1</t>
  </si>
  <si>
    <t>2</t>
  </si>
  <si>
    <t>6</t>
  </si>
  <si>
    <t>7</t>
  </si>
  <si>
    <t>I</t>
  </si>
  <si>
    <t>-</t>
  </si>
  <si>
    <t>II</t>
  </si>
  <si>
    <t>III</t>
  </si>
  <si>
    <t>IV</t>
  </si>
  <si>
    <t>CTCK phải thuyết minh minh bạch các nguyên tắc tính và cơ sở tham chiếu để xác định giá trị thị trường hoặc giá trị đối với 4 loại tài sản tài chính thuộc Danh mục đầu tư của CTCK.</t>
  </si>
  <si>
    <r>
      <t>7.3.6. Trường hợp CTCK hạch toán TSTC theo phương pháp giá gốc và lập dự phòng</t>
    </r>
    <r>
      <rPr>
        <sz val="11"/>
        <rFont val="Times New Roman"/>
        <family val="1"/>
      </rPr>
      <t xml:space="preserve"> giảm giá các TSTC thì cần phải thuyết minh tình hình lập dự phòng giảm giá các TSTC như sau:</t>
    </r>
  </si>
  <si>
    <t>3</t>
  </si>
  <si>
    <t>4</t>
  </si>
  <si>
    <t>5</t>
  </si>
  <si>
    <t>7.5.1. Các khoản phải thu bán các khoản đầu tư</t>
  </si>
  <si>
    <t xml:space="preserve">Cộng </t>
  </si>
  <si>
    <t>Trong đó:</t>
  </si>
  <si>
    <t>7.5.2. Các khoản phải thu và dự thu cổ tức, tiền lãi các khoản đầu tư</t>
  </si>
  <si>
    <t xml:space="preserve">Trong đó:   </t>
  </si>
  <si>
    <t>Chi tiết các khoản phải thu và dự thu khó đòi về cổ tức, tiền lãi các khoản đầu tư</t>
  </si>
  <si>
    <t>7.5.3. Các khoản phải thu các khoản đầu tư đáo hạn</t>
  </si>
  <si>
    <t>Chi tiết các khoản phải thu các khoản đầu tư đáo hạn không có khả năng thu hồi vốn</t>
  </si>
  <si>
    <t>7.5.4. Phải thu hoạt động Margin</t>
  </si>
  <si>
    <t>7.5.5. Phải thu các dịch vụ CTCK cung cấp</t>
  </si>
  <si>
    <t>7.5.6. Phải thu về lỗi giao dịch chứng khoán</t>
  </si>
  <si>
    <t xml:space="preserve">7.5.7. Phải thu khác </t>
  </si>
  <si>
    <t>A 7.6. Dự phòng phải thu khó đòi</t>
  </si>
  <si>
    <r>
      <t xml:space="preserve">CTCK phải thuyết minh chi tiết về loại phải thu khó đòi phải lập dự phòng (chi tiết theo loại, nhóm, đối tượng phải thu khó </t>
    </r>
    <r>
      <rPr>
        <sz val="11"/>
        <rFont val="Times New Roman"/>
        <family val="1"/>
      </rPr>
      <t>đ</t>
    </r>
    <r>
      <rPr>
        <i/>
        <sz val="11"/>
        <rFont val="Times New Roman"/>
        <family val="1"/>
      </rPr>
      <t>òi)</t>
    </r>
  </si>
  <si>
    <t xml:space="preserve">   7.8.1. Phải trả về mua các tài sản tài chchính</t>
  </si>
  <si>
    <t xml:space="preserve">   Cộng</t>
  </si>
  <si>
    <t>7.8.2.Phải trả khác về hoạt động đầu tư</t>
  </si>
  <si>
    <t>CTCK phải thuyết minh chi tiết theo nhóm đối tượng phải trả</t>
  </si>
  <si>
    <t xml:space="preserve">7.9.4. Phải trả Trung tâm Lưu ký chứng khoán Việt Nam (VSD)          </t>
  </si>
  <si>
    <t>7.9.5. Phải trả tổ chức, cá nhân khác</t>
  </si>
  <si>
    <t>- Phải trả hộ cổ tức, gốc và lãi trái phiếu cho Nhà đầu tư</t>
  </si>
  <si>
    <t>- Thuế Thu nhập cá nhân</t>
  </si>
  <si>
    <t>- Các loại thuế khác (thuế nhà thầu)</t>
  </si>
  <si>
    <t>- Các khoản phí, lệ phí và các khoản phải nộp khác</t>
  </si>
  <si>
    <t>A 7.12. Phải trả Tổ chức phát hành chứng khoán</t>
  </si>
  <si>
    <t>- Chi tiết theo các đối tượng phải trả, phải nộp khác</t>
  </si>
  <si>
    <t>A.7.13. Chi phí phải trả</t>
  </si>
  <si>
    <r>
      <t xml:space="preserve">- </t>
    </r>
    <r>
      <rPr>
        <sz val="11"/>
        <rFont val="Times New Roman"/>
        <family val="1"/>
      </rPr>
      <t>Chi tiết theo các loại, nhóm chi phí phải trả</t>
    </r>
  </si>
  <si>
    <t xml:space="preserve">A. 7.14. Phải trả lỗi giao dịch chứng khoán </t>
  </si>
  <si>
    <t>- Phải trả lỗi giao dịch chứng khoán tự doanh</t>
  </si>
  <si>
    <t>- Phải trả lỗi giao dịch chứng khoán môi giới</t>
  </si>
  <si>
    <t xml:space="preserve">- Phải trả lỗi giao dịch chứng khoán chưa xác định </t>
  </si>
  <si>
    <t>được đối tượng</t>
  </si>
  <si>
    <t>- Chi tiết theo các đối tượng phải trả người bán</t>
  </si>
  <si>
    <t>Và phân loại phải trả người bán ngắn hạn, dài hạn</t>
  </si>
  <si>
    <t xml:space="preserve">Cộng     </t>
  </si>
  <si>
    <t xml:space="preserve">- Tài sản thuế thu nhập hoãn lại liên quan đến </t>
  </si>
  <si>
    <t>…</t>
  </si>
  <si>
    <t xml:space="preserve">   khoản ưu đãi tính thuế chưa sử dụng</t>
  </si>
  <si>
    <t xml:space="preserve">- Khoản hoàn nhập tài sản thuế thu nhập hoãn lại </t>
  </si>
  <si>
    <t xml:space="preserve">   đã được ghi nhận từ các năm trước</t>
  </si>
  <si>
    <r>
      <t xml:space="preserve"> </t>
    </r>
    <r>
      <rPr>
        <b/>
        <sz val="11"/>
        <rFont val="Times New Roman"/>
        <family val="1"/>
      </rPr>
      <t xml:space="preserve">Tài sản thuế thu nhập hoãn lại </t>
    </r>
  </si>
  <si>
    <t>......</t>
  </si>
  <si>
    <t>Lê thị Hương</t>
  </si>
  <si>
    <t>Lê Thị Hương</t>
  </si>
  <si>
    <t>Nguyễn NHật Minh Triều</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</si>
</sst>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409]dddd\,\ mmmm\ dd\,\ yyyy"/>
  </numFmts>
  <fonts count="52">
    <font>
      <sz val="10"/>
      <name val="Times New Roman"/>
      <family val="0"/>
    </font>
    <font>
      <sz val="11"/>
      <name val="Calibri"/>
      <family val="2"/>
    </font>
    <font>
      <b/>
      <sz val="11"/>
      <name val="Times New Roman"/>
      <family val="1"/>
    </font>
    <font>
      <i/>
      <sz val="11"/>
      <name val="Times New Roman"/>
      <family val="1"/>
    </font>
    <font>
      <sz val="11"/>
      <name val="Times New Roman"/>
      <family val="1"/>
    </font>
    <font>
      <b/>
      <i/>
      <sz val="11"/>
      <name val="Times New Roman"/>
      <family val="1"/>
    </font>
    <font>
      <b/>
      <sz val="7"/>
      <name val="Times New Roman"/>
      <family val="1"/>
    </font>
    <font>
      <sz val="11"/>
      <color indexed="8"/>
      <name val="Times New Roman"/>
      <family val="1"/>
    </font>
    <font>
      <i/>
      <sz val="11"/>
      <color indexed="8"/>
      <name val="Times New Roman"/>
      <family val="1"/>
    </font>
    <font>
      <b/>
      <sz val="11"/>
      <color indexed="8"/>
      <name val="Times New Roman"/>
      <family val="1"/>
    </font>
    <font>
      <i/>
      <sz val="7"/>
      <name val="Times New Roman"/>
      <family val="1"/>
    </font>
    <font>
      <sz val="8"/>
      <name val="Times New Roman"/>
      <family val="0"/>
    </font>
    <font>
      <u val="singleAccounting"/>
      <sz val="11"/>
      <name val="Times New Roman"/>
      <family val="1"/>
    </font>
    <font>
      <u val="single"/>
      <sz val="10"/>
      <name val="Times New Roman"/>
      <family val="0"/>
    </font>
    <font>
      <b/>
      <sz val="10"/>
      <name val="Times New Roman"/>
      <family val="1"/>
    </font>
    <font>
      <u val="singleAccounting"/>
      <sz val="10"/>
      <name val="Times New Roman"/>
      <family val="0"/>
    </font>
    <font>
      <b/>
      <sz val="10"/>
      <color indexed="8"/>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dotted"/>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Dashed"/>
    </border>
    <border>
      <left>
        <color indexed="63"/>
      </left>
      <right style="medium"/>
      <top>
        <color indexed="63"/>
      </top>
      <bottom style="mediumDashed"/>
    </border>
    <border>
      <left style="medium"/>
      <right style="medium"/>
      <top style="mediumDashed"/>
      <bottom>
        <color indexed="63"/>
      </bottom>
    </border>
    <border>
      <left style="medium"/>
      <right style="medium"/>
      <top>
        <color indexed="63"/>
      </top>
      <bottom style="dotted"/>
    </border>
    <border>
      <left style="medium"/>
      <right style="medium"/>
      <top style="dotted"/>
      <bottom style="dotted"/>
    </border>
    <border>
      <left style="thin"/>
      <right style="thin"/>
      <top style="thin"/>
      <bottom style="thin"/>
    </border>
    <border>
      <left>
        <color indexed="63"/>
      </left>
      <right style="medium"/>
      <top style="dotted"/>
      <bottom style="dotted"/>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style="thin"/>
      <top>
        <color indexed="63"/>
      </top>
      <bottom style="thin"/>
    </border>
    <border>
      <left style="thin"/>
      <right style="thin"/>
      <top style="thin"/>
      <bottom>
        <color indexed="63"/>
      </bottom>
    </border>
    <border>
      <left style="thin"/>
      <right style="thin"/>
      <top style="thin">
        <color indexed="55"/>
      </top>
      <bottom>
        <color indexed="63"/>
      </bottom>
    </border>
    <border>
      <left style="thin"/>
      <right style="thin"/>
      <top>
        <color indexed="63"/>
      </top>
      <bottom style="thin">
        <color indexed="55"/>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thin"/>
      <right>
        <color indexed="63"/>
      </right>
      <top style="thin"/>
      <bottom style="thin"/>
    </border>
    <border>
      <left style="medium"/>
      <right>
        <color indexed="63"/>
      </right>
      <top style="medium"/>
      <bottom style="dotted"/>
    </border>
    <border>
      <left>
        <color indexed="63"/>
      </left>
      <right style="medium"/>
      <top style="medium"/>
      <bottom style="dotted"/>
    </border>
    <border>
      <left style="medium"/>
      <right>
        <color indexed="63"/>
      </right>
      <top style="dotted"/>
      <bottom style="dotted"/>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color indexed="63"/>
      </top>
      <bottom style="mediu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thin"/>
    </border>
    <border>
      <left>
        <color indexed="63"/>
      </left>
      <right style="thin"/>
      <top style="thin">
        <color indexed="55"/>
      </top>
      <bottom style="thin"/>
    </border>
    <border>
      <left style="thin"/>
      <right>
        <color indexed="63"/>
      </right>
      <top style="thin"/>
      <bottom style="thin">
        <color indexed="55"/>
      </bottom>
    </border>
    <border>
      <left>
        <color indexed="63"/>
      </left>
      <right style="thin"/>
      <top style="thin"/>
      <bottom style="thin">
        <color indexed="55"/>
      </bottom>
    </border>
    <border>
      <left>
        <color indexed="63"/>
      </left>
      <right>
        <color indexed="63"/>
      </right>
      <top style="thin">
        <color indexed="55"/>
      </top>
      <bottom style="thin"/>
    </border>
    <border>
      <left>
        <color indexed="63"/>
      </left>
      <right>
        <color indexed="63"/>
      </right>
      <top style="thin"/>
      <bottom>
        <color indexed="63"/>
      </bottom>
    </border>
    <border>
      <left style="medium"/>
      <right>
        <color indexed="63"/>
      </right>
      <top style="dotted"/>
      <bottom>
        <color indexed="63"/>
      </bottom>
    </border>
    <border>
      <left>
        <color indexed="63"/>
      </left>
      <right style="medium"/>
      <top style="dotted"/>
      <bottom>
        <color indexed="63"/>
      </bottom>
    </border>
    <border>
      <left>
        <color indexed="63"/>
      </left>
      <right>
        <color indexed="63"/>
      </right>
      <top style="thin">
        <color indexed="55"/>
      </top>
      <bottom style="thin">
        <color indexed="55"/>
      </bottom>
    </border>
    <border>
      <left>
        <color indexed="63"/>
      </left>
      <right>
        <color indexed="63"/>
      </right>
      <top style="thin"/>
      <bottom style="thin">
        <color indexed="55"/>
      </bottom>
    </border>
    <border>
      <left>
        <color indexed="63"/>
      </left>
      <right>
        <color indexed="63"/>
      </right>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58">
    <xf numFmtId="0" fontId="0" fillId="0" borderId="0" xfId="0" applyAlignment="1">
      <alignment/>
    </xf>
    <xf numFmtId="0" fontId="2"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vertical="top" wrapText="1"/>
    </xf>
    <xf numFmtId="0" fontId="2" fillId="0" borderId="0" xfId="0" applyFont="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2" fillId="0" borderId="13" xfId="0" applyFont="1" applyBorder="1" applyAlignment="1">
      <alignment vertical="top" wrapText="1"/>
    </xf>
    <xf numFmtId="0" fontId="0" fillId="0" borderId="14" xfId="0" applyBorder="1" applyAlignment="1">
      <alignment vertical="top" wrapText="1"/>
    </xf>
    <xf numFmtId="0" fontId="2" fillId="0" borderId="14" xfId="0" applyFont="1" applyBorder="1" applyAlignment="1">
      <alignment vertical="top" wrapText="1"/>
    </xf>
    <xf numFmtId="0" fontId="0" fillId="0" borderId="13" xfId="0" applyBorder="1" applyAlignment="1">
      <alignment vertical="top" wrapText="1"/>
    </xf>
    <xf numFmtId="0" fontId="2" fillId="0" borderId="13" xfId="0" applyFont="1" applyBorder="1" applyAlignment="1">
      <alignment horizontal="center" vertical="top" wrapText="1"/>
    </xf>
    <xf numFmtId="0" fontId="4" fillId="0" borderId="0" xfId="0" applyFont="1" applyAlignment="1">
      <alignment horizontal="center"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center" wrapText="1"/>
    </xf>
    <xf numFmtId="0" fontId="1" fillId="0" borderId="0" xfId="0" applyFont="1" applyAlignment="1">
      <alignment wrapText="1"/>
    </xf>
    <xf numFmtId="0" fontId="2" fillId="0" borderId="14" xfId="0" applyFont="1" applyBorder="1" applyAlignment="1">
      <alignment horizontal="center" vertical="top" wrapText="1"/>
    </xf>
    <xf numFmtId="0" fontId="0" fillId="0" borderId="0" xfId="0" applyFont="1" applyAlignment="1">
      <alignment wrapText="1"/>
    </xf>
    <xf numFmtId="0" fontId="4" fillId="0" borderId="11" xfId="0" applyFont="1" applyBorder="1" applyAlignment="1">
      <alignment horizontal="center" vertical="top" wrapText="1"/>
    </xf>
    <xf numFmtId="0" fontId="3" fillId="0" borderId="0" xfId="0" applyFont="1" applyAlignment="1">
      <alignment vertical="top" wrapText="1"/>
    </xf>
    <xf numFmtId="0" fontId="4" fillId="0" borderId="16" xfId="0" applyFont="1" applyBorder="1" applyAlignment="1">
      <alignment horizontal="center" vertical="top" wrapText="1"/>
    </xf>
    <xf numFmtId="0" fontId="4" fillId="0" borderId="0" xfId="0" applyFont="1" applyAlignment="1">
      <alignment horizontal="left" vertical="top" wrapText="1"/>
    </xf>
    <xf numFmtId="0" fontId="4" fillId="0" borderId="16" xfId="0" applyFont="1" applyBorder="1" applyAlignment="1">
      <alignment vertical="top" wrapText="1"/>
    </xf>
    <xf numFmtId="0" fontId="0" fillId="0" borderId="16" xfId="0" applyBorder="1" applyAlignment="1">
      <alignment vertical="top" wrapText="1"/>
    </xf>
    <xf numFmtId="0" fontId="4" fillId="0" borderId="17" xfId="0" applyFont="1" applyBorder="1" applyAlignment="1">
      <alignment horizontal="center" vertical="top" wrapText="1"/>
    </xf>
    <xf numFmtId="0" fontId="4" fillId="0" borderId="13" xfId="0" applyFont="1" applyBorder="1" applyAlignment="1">
      <alignment horizontal="center" vertical="top" wrapText="1"/>
    </xf>
    <xf numFmtId="0" fontId="0" fillId="0" borderId="18" xfId="0" applyBorder="1" applyAlignment="1">
      <alignment vertical="top" wrapText="1"/>
    </xf>
    <xf numFmtId="0" fontId="2" fillId="0" borderId="19" xfId="0" applyFont="1" applyBorder="1" applyAlignment="1">
      <alignment horizontal="center"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4" fillId="0" borderId="16" xfId="0" applyFont="1" applyBorder="1" applyAlignment="1">
      <alignment horizontal="left" vertical="top" wrapText="1"/>
    </xf>
    <xf numFmtId="0" fontId="4" fillId="0" borderId="21" xfId="0" applyFont="1" applyBorder="1" applyAlignment="1">
      <alignment horizontal="center" vertical="top" wrapText="1"/>
    </xf>
    <xf numFmtId="0" fontId="2" fillId="0" borderId="21" xfId="0" applyFont="1" applyBorder="1" applyAlignment="1">
      <alignment vertical="top" wrapText="1"/>
    </xf>
    <xf numFmtId="0" fontId="5" fillId="0" borderId="12" xfId="0" applyFont="1" applyBorder="1" applyAlignment="1">
      <alignment horizontal="center" vertical="top" wrapText="1"/>
    </xf>
    <xf numFmtId="0" fontId="2" fillId="0" borderId="18" xfId="0" applyFont="1" applyBorder="1" applyAlignment="1">
      <alignment horizontal="center" vertical="top" wrapText="1"/>
    </xf>
    <xf numFmtId="0" fontId="3" fillId="0" borderId="18" xfId="0" applyFont="1" applyBorder="1" applyAlignment="1">
      <alignment vertical="top" wrapText="1"/>
    </xf>
    <xf numFmtId="0" fontId="0" fillId="0" borderId="12" xfId="0" applyBorder="1" applyAlignment="1">
      <alignment vertical="top" wrapText="1"/>
    </xf>
    <xf numFmtId="0" fontId="4" fillId="0" borderId="10" xfId="0" applyFont="1" applyBorder="1" applyAlignment="1">
      <alignment horizontal="center" vertical="top" wrapText="1"/>
    </xf>
    <xf numFmtId="0" fontId="2" fillId="0" borderId="22" xfId="0" applyFont="1" applyBorder="1" applyAlignment="1">
      <alignment horizontal="center" vertical="top" wrapText="1"/>
    </xf>
    <xf numFmtId="0" fontId="7" fillId="0" borderId="15" xfId="0" applyFont="1" applyBorder="1" applyAlignment="1">
      <alignment horizontal="justify" vertical="top" wrapText="1"/>
    </xf>
    <xf numFmtId="0" fontId="7" fillId="0" borderId="21" xfId="0" applyFont="1" applyBorder="1" applyAlignment="1">
      <alignment horizontal="justify" vertical="top" wrapText="1"/>
    </xf>
    <xf numFmtId="0" fontId="7" fillId="0" borderId="21" xfId="0" applyFont="1" applyBorder="1" applyAlignment="1">
      <alignment vertical="top" wrapText="1"/>
    </xf>
    <xf numFmtId="0" fontId="8" fillId="0" borderId="21" xfId="0" applyFont="1" applyBorder="1" applyAlignment="1">
      <alignment horizontal="justify" vertical="top" wrapText="1"/>
    </xf>
    <xf numFmtId="0" fontId="0" fillId="0" borderId="0" xfId="0" applyAlignment="1">
      <alignment wrapText="1"/>
    </xf>
    <xf numFmtId="0" fontId="4" fillId="0" borderId="0" xfId="0" applyFont="1" applyAlignment="1">
      <alignment wrapText="1"/>
    </xf>
    <xf numFmtId="0" fontId="2" fillId="0" borderId="11" xfId="0" applyFont="1" applyBorder="1" applyAlignment="1">
      <alignment horizontal="center" wrapText="1"/>
    </xf>
    <xf numFmtId="0" fontId="2" fillId="0" borderId="0" xfId="0" applyFont="1" applyAlignment="1">
      <alignment wrapText="1"/>
    </xf>
    <xf numFmtId="0" fontId="2" fillId="0" borderId="15" xfId="0" applyFont="1" applyBorder="1" applyAlignment="1">
      <alignment vertical="top" wrapText="1"/>
    </xf>
    <xf numFmtId="0" fontId="2" fillId="0" borderId="10" xfId="0" applyFont="1" applyBorder="1" applyAlignment="1">
      <alignment horizontal="center" wrapText="1"/>
    </xf>
    <xf numFmtId="0" fontId="2" fillId="0" borderId="13" xfId="0" applyFont="1" applyBorder="1" applyAlignment="1">
      <alignment horizontal="justify" vertical="top" wrapText="1"/>
    </xf>
    <xf numFmtId="0" fontId="2" fillId="0" borderId="14" xfId="0" applyFont="1" applyBorder="1" applyAlignment="1">
      <alignment horizontal="justify" vertical="top" wrapText="1"/>
    </xf>
    <xf numFmtId="0" fontId="2" fillId="0" borderId="16" xfId="0" applyFont="1" applyBorder="1" applyAlignment="1">
      <alignment horizontal="justify" vertical="top" wrapText="1"/>
    </xf>
    <xf numFmtId="0" fontId="4" fillId="0" borderId="23" xfId="0" applyFont="1" applyBorder="1" applyAlignment="1">
      <alignment horizontal="center" vertical="top" wrapText="1"/>
    </xf>
    <xf numFmtId="0" fontId="4" fillId="0" borderId="0" xfId="0" applyFont="1" applyAlignment="1">
      <alignment horizontal="justify" wrapText="1"/>
    </xf>
    <xf numFmtId="0" fontId="2" fillId="0" borderId="0" xfId="0" applyFont="1" applyAlignment="1">
      <alignment horizontal="justify" wrapText="1"/>
    </xf>
    <xf numFmtId="0" fontId="5" fillId="0" borderId="0" xfId="0" applyFont="1" applyAlignment="1">
      <alignment horizontal="justify" wrapText="1"/>
    </xf>
    <xf numFmtId="0" fontId="3" fillId="0" borderId="0" xfId="0" applyFont="1" applyAlignment="1">
      <alignment horizontal="right"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2" fillId="0" borderId="13" xfId="0" applyFont="1" applyBorder="1" applyAlignment="1">
      <alignment horizontal="left" vertical="top" wrapText="1"/>
    </xf>
    <xf numFmtId="0" fontId="9" fillId="0" borderId="0" xfId="0" applyFont="1" applyAlignment="1">
      <alignment wrapText="1"/>
    </xf>
    <xf numFmtId="0" fontId="3" fillId="0" borderId="19" xfId="0" applyFont="1" applyBorder="1" applyAlignment="1">
      <alignment vertical="top" wrapText="1"/>
    </xf>
    <xf numFmtId="0" fontId="4" fillId="0" borderId="14" xfId="0" applyFont="1" applyBorder="1" applyAlignment="1">
      <alignment horizontal="left" vertical="top" wrapText="1"/>
    </xf>
    <xf numFmtId="0" fontId="2" fillId="0" borderId="14" xfId="0" applyFont="1" applyBorder="1" applyAlignment="1">
      <alignment horizontal="left" vertical="top" wrapText="1"/>
    </xf>
    <xf numFmtId="0" fontId="2" fillId="0" borderId="24" xfId="0" applyFont="1" applyBorder="1" applyAlignment="1">
      <alignment horizontal="center" vertical="top" wrapText="1"/>
    </xf>
    <xf numFmtId="0" fontId="7" fillId="0" borderId="15" xfId="0" applyFont="1" applyBorder="1" applyAlignment="1">
      <alignment vertical="top" wrapText="1"/>
    </xf>
    <xf numFmtId="0" fontId="8" fillId="0" borderId="15" xfId="0" applyFont="1" applyBorder="1" applyAlignment="1">
      <alignment horizontal="justify" vertical="top" wrapText="1"/>
    </xf>
    <xf numFmtId="0" fontId="2" fillId="0" borderId="0" xfId="0" applyFont="1" applyBorder="1" applyAlignment="1">
      <alignment vertical="top" wrapText="1"/>
    </xf>
    <xf numFmtId="0" fontId="2" fillId="0" borderId="23"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4" fillId="0" borderId="21" xfId="0" applyFont="1" applyBorder="1" applyAlignment="1">
      <alignment horizontal="left" vertical="top" wrapText="1"/>
    </xf>
    <xf numFmtId="0" fontId="4" fillId="0" borderId="12" xfId="0" applyFont="1" applyBorder="1" applyAlignment="1">
      <alignment horizontal="center" wrapText="1"/>
    </xf>
    <xf numFmtId="0" fontId="2" fillId="0" borderId="0" xfId="0" applyFont="1" applyAlignment="1">
      <alignment horizontal="justify" vertical="top" wrapText="1"/>
    </xf>
    <xf numFmtId="0" fontId="4" fillId="0" borderId="0" xfId="0" applyFont="1" applyBorder="1" applyAlignment="1">
      <alignment horizontal="left" vertical="top" wrapText="1"/>
    </xf>
    <xf numFmtId="0" fontId="2" fillId="0" borderId="0" xfId="0" applyFont="1" applyAlignment="1">
      <alignment horizontal="center" wrapText="1"/>
    </xf>
    <xf numFmtId="0" fontId="4" fillId="0" borderId="0" xfId="0" applyFont="1" applyAlignment="1" quotePrefix="1">
      <alignment horizontal="left" wrapText="1"/>
    </xf>
    <xf numFmtId="0" fontId="9" fillId="0" borderId="0" xfId="0" applyFont="1" applyAlignment="1">
      <alignment/>
    </xf>
    <xf numFmtId="169" fontId="4" fillId="0" borderId="16" xfId="42" applyNumberFormat="1" applyFont="1" applyBorder="1" applyAlignment="1">
      <alignment vertical="top" wrapText="1"/>
    </xf>
    <xf numFmtId="169" fontId="4" fillId="0" borderId="0" xfId="42" applyNumberFormat="1" applyFont="1" applyAlignment="1">
      <alignment horizontal="center" vertical="top" wrapText="1"/>
    </xf>
    <xf numFmtId="169" fontId="2" fillId="0" borderId="0" xfId="42" applyNumberFormat="1" applyFont="1" applyAlignment="1">
      <alignment horizontal="center" vertical="top" wrapText="1"/>
    </xf>
    <xf numFmtId="169" fontId="12" fillId="0" borderId="0" xfId="42" applyNumberFormat="1" applyFont="1" applyAlignment="1">
      <alignment horizontal="center" vertical="top" wrapText="1"/>
    </xf>
    <xf numFmtId="0" fontId="2" fillId="0" borderId="23" xfId="0" applyFont="1" applyBorder="1" applyAlignment="1">
      <alignment horizontal="center" vertical="top" wrapText="1"/>
    </xf>
    <xf numFmtId="0" fontId="2" fillId="0" borderId="23" xfId="0" applyFont="1" applyBorder="1" applyAlignment="1">
      <alignment horizontal="center" wrapText="1"/>
    </xf>
    <xf numFmtId="169" fontId="2" fillId="0" borderId="23" xfId="42" applyNumberFormat="1" applyFont="1" applyBorder="1" applyAlignment="1">
      <alignment vertical="top" wrapText="1"/>
    </xf>
    <xf numFmtId="169" fontId="2" fillId="0" borderId="23" xfId="42" applyNumberFormat="1" applyFont="1" applyBorder="1" applyAlignment="1">
      <alignment horizontal="center" vertical="top" wrapText="1"/>
    </xf>
    <xf numFmtId="0" fontId="4" fillId="0" borderId="25" xfId="0" applyFont="1" applyBorder="1" applyAlignment="1">
      <alignment horizontal="center" vertical="top" wrapText="1"/>
    </xf>
    <xf numFmtId="0" fontId="4" fillId="0" borderId="25" xfId="0" applyFont="1" applyBorder="1" applyAlignment="1">
      <alignment vertical="top" wrapText="1"/>
    </xf>
    <xf numFmtId="0" fontId="4" fillId="0" borderId="26" xfId="0" applyFont="1" applyBorder="1" applyAlignment="1">
      <alignment horizontal="center" vertical="top" wrapText="1"/>
    </xf>
    <xf numFmtId="0" fontId="4" fillId="0" borderId="26" xfId="0" applyFont="1" applyBorder="1" applyAlignment="1">
      <alignment vertical="top" wrapText="1"/>
    </xf>
    <xf numFmtId="0" fontId="4" fillId="0" borderId="27" xfId="0" applyFont="1" applyBorder="1" applyAlignment="1">
      <alignment horizontal="center" vertical="top" wrapText="1"/>
    </xf>
    <xf numFmtId="0" fontId="4" fillId="0" borderId="27" xfId="0" applyFont="1" applyBorder="1" applyAlignment="1">
      <alignment vertical="top" wrapText="1"/>
    </xf>
    <xf numFmtId="169" fontId="4" fillId="0" borderId="26" xfId="42" applyNumberFormat="1" applyFont="1" applyBorder="1" applyAlignment="1">
      <alignment vertical="top" wrapText="1"/>
    </xf>
    <xf numFmtId="0" fontId="7" fillId="0" borderId="25" xfId="0" applyFont="1" applyBorder="1" applyAlignment="1">
      <alignment horizontal="justify" vertical="top" wrapText="1"/>
    </xf>
    <xf numFmtId="0" fontId="7" fillId="0" borderId="26" xfId="0" applyFont="1" applyBorder="1" applyAlignment="1">
      <alignment horizontal="justify" vertical="top" wrapText="1"/>
    </xf>
    <xf numFmtId="0" fontId="4" fillId="0" borderId="27" xfId="0" applyFont="1" applyBorder="1" applyAlignment="1">
      <alignment horizontal="justify" vertical="top" wrapText="1"/>
    </xf>
    <xf numFmtId="169" fontId="4" fillId="0" borderId="25" xfId="42" applyNumberFormat="1" applyFont="1" applyBorder="1" applyAlignment="1">
      <alignment horizontal="center" vertical="top" wrapText="1"/>
    </xf>
    <xf numFmtId="169" fontId="4" fillId="0" borderId="26" xfId="42" applyNumberFormat="1" applyFont="1" applyBorder="1" applyAlignment="1">
      <alignment horizontal="center" vertical="top" wrapText="1"/>
    </xf>
    <xf numFmtId="169" fontId="4" fillId="0" borderId="27" xfId="42" applyNumberFormat="1" applyFont="1" applyBorder="1" applyAlignment="1">
      <alignment vertical="top" wrapText="1"/>
    </xf>
    <xf numFmtId="0" fontId="2" fillId="0" borderId="23" xfId="0" applyFont="1" applyBorder="1" applyAlignment="1">
      <alignment horizontal="justify" vertical="top" wrapText="1"/>
    </xf>
    <xf numFmtId="169" fontId="4" fillId="0" borderId="23" xfId="42" applyNumberFormat="1" applyFont="1" applyBorder="1" applyAlignment="1">
      <alignment horizontal="justify" vertical="top" wrapText="1"/>
    </xf>
    <xf numFmtId="0" fontId="4" fillId="0" borderId="0" xfId="0" applyFont="1" applyBorder="1" applyAlignment="1">
      <alignment horizontal="center" vertical="top" wrapText="1"/>
    </xf>
    <xf numFmtId="0" fontId="0" fillId="0" borderId="0" xfId="0" applyBorder="1" applyAlignment="1">
      <alignment wrapText="1"/>
    </xf>
    <xf numFmtId="0" fontId="2" fillId="0" borderId="23" xfId="0" applyFont="1" applyBorder="1" applyAlignment="1">
      <alignment wrapText="1"/>
    </xf>
    <xf numFmtId="169" fontId="4" fillId="0" borderId="23" xfId="42" applyNumberFormat="1" applyFont="1" applyBorder="1" applyAlignment="1">
      <alignment vertical="top" wrapText="1"/>
    </xf>
    <xf numFmtId="169" fontId="4" fillId="0" borderId="0" xfId="42" applyNumberFormat="1" applyFont="1" applyAlignment="1">
      <alignment vertical="top" wrapText="1"/>
    </xf>
    <xf numFmtId="0" fontId="2" fillId="0" borderId="0" xfId="0"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center" wrapText="1"/>
    </xf>
    <xf numFmtId="169" fontId="4" fillId="0" borderId="0" xfId="42" applyNumberFormat="1" applyFont="1" applyBorder="1" applyAlignment="1">
      <alignment vertical="top" wrapText="1"/>
    </xf>
    <xf numFmtId="169" fontId="0" fillId="0" borderId="0" xfId="42" applyNumberFormat="1" applyFont="1" applyBorder="1" applyAlignment="1">
      <alignment wrapText="1"/>
    </xf>
    <xf numFmtId="169" fontId="7" fillId="0" borderId="25" xfId="42" applyNumberFormat="1" applyFont="1" applyBorder="1" applyAlignment="1">
      <alignment horizontal="right" vertical="top" wrapText="1"/>
    </xf>
    <xf numFmtId="169" fontId="7" fillId="0" borderId="26" xfId="42" applyNumberFormat="1" applyFont="1" applyBorder="1" applyAlignment="1">
      <alignment horizontal="right" vertical="top" wrapText="1"/>
    </xf>
    <xf numFmtId="169" fontId="7" fillId="0" borderId="27" xfId="42" applyNumberFormat="1" applyFont="1" applyBorder="1" applyAlignment="1">
      <alignment horizontal="right" vertical="top" wrapText="1"/>
    </xf>
    <xf numFmtId="169" fontId="0" fillId="0" borderId="27" xfId="42" applyNumberFormat="1" applyFont="1" applyBorder="1" applyAlignment="1">
      <alignment horizontal="right" wrapText="1"/>
    </xf>
    <xf numFmtId="169" fontId="4" fillId="0" borderId="25" xfId="42" applyNumberFormat="1" applyFont="1" applyBorder="1" applyAlignment="1">
      <alignment horizontal="right" vertical="top" wrapText="1"/>
    </xf>
    <xf numFmtId="169" fontId="7" fillId="0" borderId="26" xfId="42" applyNumberFormat="1" applyFont="1" applyBorder="1" applyAlignment="1">
      <alignment horizontal="justify" vertical="top" wrapText="1"/>
    </xf>
    <xf numFmtId="169" fontId="0" fillId="0" borderId="26" xfId="42" applyNumberFormat="1" applyFont="1" applyBorder="1" applyAlignment="1">
      <alignment wrapText="1"/>
    </xf>
    <xf numFmtId="169" fontId="7" fillId="0" borderId="25" xfId="42" applyNumberFormat="1" applyFont="1" applyBorder="1" applyAlignment="1">
      <alignment horizontal="justify" vertical="top" wrapText="1"/>
    </xf>
    <xf numFmtId="169" fontId="7" fillId="0" borderId="26" xfId="42" applyNumberFormat="1" applyFont="1" applyBorder="1" applyAlignment="1">
      <alignment vertical="top" wrapText="1"/>
    </xf>
    <xf numFmtId="169" fontId="0" fillId="0" borderId="26" xfId="42" applyNumberFormat="1" applyFont="1" applyBorder="1" applyAlignment="1">
      <alignment horizontal="left" wrapText="1"/>
    </xf>
    <xf numFmtId="169" fontId="7" fillId="0" borderId="27" xfId="42" applyNumberFormat="1" applyFont="1" applyBorder="1" applyAlignment="1">
      <alignment vertical="top" wrapText="1"/>
    </xf>
    <xf numFmtId="169" fontId="0" fillId="0" borderId="27" xfId="42" applyNumberFormat="1" applyFont="1" applyBorder="1" applyAlignment="1">
      <alignment wrapText="1"/>
    </xf>
    <xf numFmtId="169" fontId="7" fillId="0" borderId="23" xfId="42" applyNumberFormat="1" applyFont="1" applyBorder="1" applyAlignment="1">
      <alignment horizontal="justify" vertical="top" wrapText="1"/>
    </xf>
    <xf numFmtId="169" fontId="9" fillId="0" borderId="23" xfId="42" applyNumberFormat="1" applyFont="1" applyBorder="1" applyAlignment="1">
      <alignment horizontal="justify" vertical="top" wrapText="1"/>
    </xf>
    <xf numFmtId="169" fontId="7" fillId="0" borderId="25" xfId="42" applyNumberFormat="1" applyFont="1" applyBorder="1" applyAlignment="1">
      <alignment vertical="top" wrapText="1"/>
    </xf>
    <xf numFmtId="169" fontId="0" fillId="0" borderId="25" xfId="42" applyNumberFormat="1" applyFont="1" applyBorder="1" applyAlignment="1">
      <alignment horizontal="left" wrapText="1"/>
    </xf>
    <xf numFmtId="169" fontId="0" fillId="0" borderId="27" xfId="42" applyNumberFormat="1" applyFont="1" applyBorder="1" applyAlignment="1">
      <alignment horizontal="left" wrapText="1"/>
    </xf>
    <xf numFmtId="0" fontId="9" fillId="0" borderId="21" xfId="0" applyFont="1" applyBorder="1" applyAlignment="1">
      <alignment horizontal="justify" vertical="top" wrapText="1"/>
    </xf>
    <xf numFmtId="0" fontId="9" fillId="0" borderId="15" xfId="0" applyFont="1" applyBorder="1" applyAlignment="1">
      <alignment horizontal="justify" vertical="top" wrapText="1"/>
    </xf>
    <xf numFmtId="169" fontId="7" fillId="0" borderId="26" xfId="42" applyNumberFormat="1" applyFont="1" applyBorder="1" applyAlignment="1">
      <alignment horizontal="left" vertical="top" wrapText="1"/>
    </xf>
    <xf numFmtId="169" fontId="7" fillId="0" borderId="27" xfId="42" applyNumberFormat="1" applyFont="1" applyBorder="1" applyAlignment="1">
      <alignment horizontal="justify" vertical="top" wrapText="1"/>
    </xf>
    <xf numFmtId="0" fontId="2" fillId="0" borderId="12" xfId="0" applyFont="1" applyBorder="1" applyAlignment="1">
      <alignment horizontal="center" vertical="top" wrapText="1"/>
    </xf>
    <xf numFmtId="0" fontId="2" fillId="0" borderId="16" xfId="0" applyFont="1" applyBorder="1" applyAlignment="1">
      <alignment horizontal="center" vertical="top" wrapText="1"/>
    </xf>
    <xf numFmtId="169" fontId="0" fillId="0" borderId="0" xfId="42" applyNumberFormat="1" applyFont="1" applyAlignment="1">
      <alignment wrapText="1"/>
    </xf>
    <xf numFmtId="169" fontId="4" fillId="0" borderId="0" xfId="42" applyNumberFormat="1" applyFont="1" applyAlignment="1">
      <alignment horizontal="left" wrapText="1"/>
    </xf>
    <xf numFmtId="169" fontId="13" fillId="0" borderId="0" xfId="42" applyNumberFormat="1" applyFont="1" applyAlignment="1">
      <alignment wrapText="1"/>
    </xf>
    <xf numFmtId="169" fontId="2" fillId="0" borderId="14" xfId="42" applyNumberFormat="1" applyFont="1" applyBorder="1" applyAlignment="1">
      <alignment vertical="top" wrapText="1"/>
    </xf>
    <xf numFmtId="169" fontId="2" fillId="0" borderId="0" xfId="42" applyNumberFormat="1" applyFont="1" applyBorder="1" applyAlignment="1">
      <alignment vertical="top" wrapText="1"/>
    </xf>
    <xf numFmtId="169" fontId="2" fillId="0" borderId="0" xfId="42" applyNumberFormat="1" applyFont="1" applyAlignment="1">
      <alignment vertical="top" wrapText="1"/>
    </xf>
    <xf numFmtId="169" fontId="3" fillId="0" borderId="0" xfId="42" applyNumberFormat="1" applyFont="1" applyAlignment="1">
      <alignment vertical="top" wrapText="1"/>
    </xf>
    <xf numFmtId="169" fontId="2" fillId="0" borderId="0" xfId="42" applyNumberFormat="1" applyFont="1" applyAlignment="1">
      <alignment horizontal="justify" vertical="top" wrapText="1"/>
    </xf>
    <xf numFmtId="169" fontId="0" fillId="0" borderId="0" xfId="42" applyNumberFormat="1" applyFont="1" applyAlignment="1">
      <alignment wrapText="1"/>
    </xf>
    <xf numFmtId="169" fontId="4" fillId="0" borderId="19" xfId="42" applyNumberFormat="1" applyFont="1" applyBorder="1" applyAlignment="1">
      <alignment vertical="top" wrapText="1"/>
    </xf>
    <xf numFmtId="169" fontId="4" fillId="0" borderId="16" xfId="42" applyNumberFormat="1" applyFont="1" applyBorder="1" applyAlignment="1">
      <alignment horizontal="center" vertical="top" wrapText="1"/>
    </xf>
    <xf numFmtId="169" fontId="4" fillId="0" borderId="19" xfId="42" applyNumberFormat="1" applyFont="1" applyBorder="1" applyAlignment="1">
      <alignment horizontal="center" vertical="top" wrapText="1"/>
    </xf>
    <xf numFmtId="169" fontId="4" fillId="0" borderId="14" xfId="42" applyNumberFormat="1" applyFont="1" applyBorder="1" applyAlignment="1">
      <alignment vertical="top" wrapText="1"/>
    </xf>
    <xf numFmtId="169" fontId="3" fillId="0" borderId="0" xfId="42" applyNumberFormat="1" applyFont="1" applyAlignment="1">
      <alignment horizontal="left" wrapText="1"/>
    </xf>
    <xf numFmtId="169" fontId="2" fillId="0" borderId="15" xfId="42" applyNumberFormat="1" applyFont="1" applyBorder="1" applyAlignment="1">
      <alignment horizontal="center" vertical="top" wrapText="1"/>
    </xf>
    <xf numFmtId="169" fontId="4" fillId="0" borderId="15" xfId="42" applyNumberFormat="1" applyFont="1" applyBorder="1" applyAlignment="1">
      <alignment vertical="top" wrapText="1"/>
    </xf>
    <xf numFmtId="169" fontId="4" fillId="0" borderId="16" xfId="42" applyNumberFormat="1" applyFont="1" applyBorder="1" applyAlignment="1">
      <alignment horizontal="justify" vertical="top" wrapText="1"/>
    </xf>
    <xf numFmtId="169" fontId="4" fillId="0" borderId="19" xfId="42" applyNumberFormat="1" applyFont="1" applyBorder="1" applyAlignment="1">
      <alignment horizontal="justify" vertical="top" wrapText="1"/>
    </xf>
    <xf numFmtId="169" fontId="4" fillId="0" borderId="14" xfId="42" applyNumberFormat="1" applyFont="1" applyBorder="1" applyAlignment="1">
      <alignment horizontal="center" vertical="top" wrapText="1"/>
    </xf>
    <xf numFmtId="169" fontId="4" fillId="0" borderId="0" xfId="42" applyNumberFormat="1" applyFont="1" applyBorder="1" applyAlignment="1">
      <alignment horizontal="center" vertical="top" wrapText="1"/>
    </xf>
    <xf numFmtId="169" fontId="4" fillId="0" borderId="14" xfId="42" applyNumberFormat="1" applyFont="1" applyBorder="1" applyAlignment="1">
      <alignment horizontal="justify" vertical="top" wrapText="1"/>
    </xf>
    <xf numFmtId="169" fontId="2" fillId="0" borderId="14" xfId="42" applyNumberFormat="1" applyFont="1" applyBorder="1" applyAlignment="1">
      <alignment horizontal="center" vertical="top" wrapText="1"/>
    </xf>
    <xf numFmtId="169" fontId="1" fillId="0" borderId="0" xfId="42" applyNumberFormat="1" applyFont="1" applyAlignment="1">
      <alignment wrapText="1"/>
    </xf>
    <xf numFmtId="169" fontId="14" fillId="0" borderId="0" xfId="42" applyNumberFormat="1" applyFont="1" applyAlignment="1">
      <alignment wrapText="1"/>
    </xf>
    <xf numFmtId="169" fontId="2" fillId="0" borderId="0" xfId="42" applyNumberFormat="1" applyFont="1" applyBorder="1" applyAlignment="1">
      <alignment horizontal="center" vertical="top" wrapText="1"/>
    </xf>
    <xf numFmtId="169" fontId="14" fillId="0" borderId="0" xfId="42" applyNumberFormat="1" applyFont="1" applyBorder="1" applyAlignment="1">
      <alignment vertical="top" wrapText="1"/>
    </xf>
    <xf numFmtId="169" fontId="7" fillId="0" borderId="24" xfId="42" applyNumberFormat="1" applyFont="1" applyBorder="1" applyAlignment="1">
      <alignment horizontal="center" vertical="top" wrapText="1"/>
    </xf>
    <xf numFmtId="169" fontId="7" fillId="0" borderId="15" xfId="42" applyNumberFormat="1" applyFont="1" applyBorder="1" applyAlignment="1">
      <alignment horizontal="justify" vertical="top" wrapText="1"/>
    </xf>
    <xf numFmtId="169" fontId="0" fillId="0" borderId="25" xfId="42" applyNumberFormat="1" applyFont="1" applyBorder="1" applyAlignment="1">
      <alignment wrapText="1"/>
    </xf>
    <xf numFmtId="169" fontId="7" fillId="0" borderId="15" xfId="42" applyNumberFormat="1" applyFont="1" applyBorder="1" applyAlignment="1">
      <alignment horizontal="center" vertical="top" wrapText="1"/>
    </xf>
    <xf numFmtId="169" fontId="2" fillId="0" borderId="0" xfId="42" applyNumberFormat="1" applyFont="1" applyAlignment="1">
      <alignment horizontal="left" vertical="top" wrapText="1"/>
    </xf>
    <xf numFmtId="169" fontId="3" fillId="0" borderId="0" xfId="42" applyNumberFormat="1" applyFont="1" applyAlignment="1">
      <alignment horizontal="left" vertical="top" wrapText="1"/>
    </xf>
    <xf numFmtId="169" fontId="4" fillId="0" borderId="11" xfId="42" applyNumberFormat="1" applyFont="1" applyBorder="1" applyAlignment="1">
      <alignment horizontal="center" vertical="top" wrapText="1"/>
    </xf>
    <xf numFmtId="169" fontId="2" fillId="0" borderId="11" xfId="42" applyNumberFormat="1" applyFont="1" applyBorder="1" applyAlignment="1">
      <alignment horizontal="center" wrapText="1"/>
    </xf>
    <xf numFmtId="169" fontId="2" fillId="0" borderId="25" xfId="42" applyNumberFormat="1" applyFont="1" applyBorder="1" applyAlignment="1">
      <alignment horizontal="center" vertical="top" wrapText="1"/>
    </xf>
    <xf numFmtId="169" fontId="2" fillId="0" borderId="26" xfId="42" applyNumberFormat="1" applyFont="1" applyBorder="1" applyAlignment="1">
      <alignment horizontal="center" vertical="top" wrapText="1"/>
    </xf>
    <xf numFmtId="169" fontId="2" fillId="0" borderId="26" xfId="42" applyNumberFormat="1" applyFont="1" applyBorder="1" applyAlignment="1">
      <alignment vertical="top" wrapText="1"/>
    </xf>
    <xf numFmtId="169" fontId="2" fillId="0" borderId="27" xfId="42" applyNumberFormat="1" applyFont="1" applyBorder="1" applyAlignment="1">
      <alignment vertical="top" wrapText="1"/>
    </xf>
    <xf numFmtId="169" fontId="4" fillId="0" borderId="23" xfId="42" applyNumberFormat="1" applyFont="1" applyBorder="1" applyAlignment="1">
      <alignment horizontal="center" vertical="top" wrapText="1"/>
    </xf>
    <xf numFmtId="169" fontId="2" fillId="0" borderId="15" xfId="42" applyNumberFormat="1" applyFont="1" applyBorder="1" applyAlignment="1">
      <alignment vertical="top" wrapText="1"/>
    </xf>
    <xf numFmtId="169" fontId="2" fillId="0" borderId="14" xfId="42" applyNumberFormat="1" applyFont="1" applyBorder="1" applyAlignment="1">
      <alignment horizontal="left" vertical="top" wrapText="1"/>
    </xf>
    <xf numFmtId="169" fontId="2" fillId="0" borderId="15" xfId="42" applyNumberFormat="1" applyFont="1" applyBorder="1" applyAlignment="1">
      <alignment horizontal="left" vertical="top" wrapText="1"/>
    </xf>
    <xf numFmtId="169" fontId="2" fillId="0" borderId="16" xfId="42" applyNumberFormat="1" applyFont="1" applyBorder="1" applyAlignment="1">
      <alignment horizontal="left" vertical="top" wrapText="1"/>
    </xf>
    <xf numFmtId="169" fontId="2" fillId="0" borderId="23" xfId="42" applyNumberFormat="1" applyFont="1" applyBorder="1" applyAlignment="1">
      <alignment horizontal="justify" vertical="top" wrapText="1"/>
    </xf>
    <xf numFmtId="169" fontId="2" fillId="0" borderId="14" xfId="42" applyNumberFormat="1" applyFont="1" applyBorder="1" applyAlignment="1">
      <alignment horizontal="justify" vertical="top" wrapText="1"/>
    </xf>
    <xf numFmtId="169" fontId="0" fillId="0" borderId="23" xfId="42" applyNumberFormat="1" applyFont="1" applyBorder="1" applyAlignment="1">
      <alignment wrapText="1"/>
    </xf>
    <xf numFmtId="169" fontId="2" fillId="0" borderId="11" xfId="42" applyNumberFormat="1" applyFont="1" applyBorder="1" applyAlignment="1">
      <alignment vertical="top" wrapText="1"/>
    </xf>
    <xf numFmtId="169" fontId="4" fillId="0" borderId="11" xfId="42" applyNumberFormat="1" applyFont="1" applyBorder="1" applyAlignment="1">
      <alignment horizontal="center" vertical="center" wrapText="1"/>
    </xf>
    <xf numFmtId="169" fontId="4" fillId="0" borderId="14" xfId="42" applyNumberFormat="1" applyFont="1" applyBorder="1" applyAlignment="1">
      <alignment horizontal="center" vertical="center" wrapText="1"/>
    </xf>
    <xf numFmtId="169" fontId="4" fillId="0" borderId="28" xfId="42" applyNumberFormat="1" applyFont="1" applyBorder="1" applyAlignment="1">
      <alignment vertical="top" wrapText="1"/>
    </xf>
    <xf numFmtId="169" fontId="2" fillId="0" borderId="29" xfId="42" applyNumberFormat="1" applyFont="1" applyBorder="1" applyAlignment="1">
      <alignment horizontal="center" vertical="top" wrapText="1"/>
    </xf>
    <xf numFmtId="14" fontId="2" fillId="0" borderId="0" xfId="42" applyNumberFormat="1" applyFont="1" applyAlignment="1">
      <alignment horizontal="center" vertical="top" wrapText="1"/>
    </xf>
    <xf numFmtId="14" fontId="4" fillId="0" borderId="0" xfId="42" applyNumberFormat="1" applyFont="1" applyAlignment="1">
      <alignment horizontal="center" vertical="top" wrapText="1"/>
    </xf>
    <xf numFmtId="14" fontId="2" fillId="33" borderId="23" xfId="42" applyNumberFormat="1" applyFont="1" applyFill="1" applyBorder="1" applyAlignment="1">
      <alignment horizontal="center" vertical="top" wrapText="1"/>
    </xf>
    <xf numFmtId="14" fontId="2" fillId="0" borderId="23" xfId="42" applyNumberFormat="1" applyFont="1" applyBorder="1" applyAlignment="1">
      <alignment horizontal="center" vertical="top" wrapText="1"/>
    </xf>
    <xf numFmtId="0" fontId="0" fillId="0" borderId="0" xfId="0" applyAlignment="1">
      <alignment vertical="center" wrapText="1"/>
    </xf>
    <xf numFmtId="169" fontId="2" fillId="0" borderId="23" xfId="42" applyNumberFormat="1" applyFont="1" applyBorder="1" applyAlignment="1">
      <alignment horizontal="center" vertical="center" wrapText="1"/>
    </xf>
    <xf numFmtId="169" fontId="16" fillId="0" borderId="23" xfId="42" applyNumberFormat="1" applyFont="1" applyBorder="1" applyAlignment="1">
      <alignment horizontal="right" vertical="top" wrapText="1"/>
    </xf>
    <xf numFmtId="169" fontId="16" fillId="0" borderId="23" xfId="42" applyNumberFormat="1" applyFont="1" applyBorder="1" applyAlignment="1">
      <alignment horizontal="justify" vertical="top" wrapText="1"/>
    </xf>
    <xf numFmtId="169" fontId="16" fillId="0" borderId="26" xfId="42" applyNumberFormat="1" applyFont="1" applyBorder="1" applyAlignment="1">
      <alignment horizontal="left" vertical="top" wrapText="1"/>
    </xf>
    <xf numFmtId="0" fontId="3" fillId="0" borderId="0" xfId="0" applyFont="1" applyBorder="1" applyAlignment="1">
      <alignment vertical="top" wrapText="1"/>
    </xf>
    <xf numFmtId="169" fontId="3" fillId="0" borderId="0" xfId="42" applyNumberFormat="1" applyFont="1" applyBorder="1" applyAlignment="1">
      <alignment vertical="top" wrapText="1"/>
    </xf>
    <xf numFmtId="169" fontId="14" fillId="0" borderId="23" xfId="42" applyNumberFormat="1" applyFont="1" applyBorder="1" applyAlignment="1">
      <alignment vertical="top" wrapText="1"/>
    </xf>
    <xf numFmtId="0" fontId="2" fillId="0" borderId="0" xfId="0" applyFont="1" applyBorder="1" applyAlignment="1">
      <alignment wrapText="1"/>
    </xf>
    <xf numFmtId="14" fontId="2" fillId="0" borderId="23" xfId="42" applyNumberFormat="1" applyFont="1" applyBorder="1" applyAlignment="1">
      <alignment horizontal="center" vertical="center" wrapText="1"/>
    </xf>
    <xf numFmtId="0" fontId="2" fillId="0" borderId="0" xfId="0" applyFont="1" applyBorder="1" applyAlignment="1">
      <alignment horizontal="justify" vertical="top" wrapText="1"/>
    </xf>
    <xf numFmtId="14" fontId="2" fillId="0" borderId="0" xfId="42" applyNumberFormat="1" applyFont="1" applyBorder="1" applyAlignment="1">
      <alignment horizontal="center" vertical="center" wrapText="1"/>
    </xf>
    <xf numFmtId="169" fontId="2" fillId="0" borderId="0" xfId="42" applyNumberFormat="1" applyFont="1" applyBorder="1" applyAlignment="1">
      <alignment horizontal="justify" vertical="top" wrapText="1"/>
    </xf>
    <xf numFmtId="0" fontId="2" fillId="0" borderId="0" xfId="0" applyFont="1" applyBorder="1" applyAlignment="1">
      <alignment horizontal="justify" wrapText="1"/>
    </xf>
    <xf numFmtId="169" fontId="4" fillId="0" borderId="0" xfId="42" applyNumberFormat="1" applyFont="1" applyBorder="1" applyAlignment="1">
      <alignment horizontal="justify" vertical="top" wrapText="1"/>
    </xf>
    <xf numFmtId="169" fontId="0" fillId="0" borderId="0" xfId="42" applyNumberFormat="1" applyFont="1" applyAlignment="1">
      <alignment vertical="center" wrapText="1"/>
    </xf>
    <xf numFmtId="169" fontId="4" fillId="0" borderId="0" xfId="42" applyNumberFormat="1" applyFont="1" applyAlignment="1">
      <alignment vertical="center"/>
    </xf>
    <xf numFmtId="169" fontId="4" fillId="0" borderId="0" xfId="42" applyNumberFormat="1" applyFont="1" applyAlignment="1">
      <alignment vertical="center" wrapText="1"/>
    </xf>
    <xf numFmtId="169" fontId="12" fillId="0" borderId="0" xfId="42" applyNumberFormat="1" applyFont="1" applyAlignment="1">
      <alignment vertical="center"/>
    </xf>
    <xf numFmtId="169" fontId="12" fillId="0" borderId="0" xfId="42" applyNumberFormat="1" applyFont="1" applyAlignment="1">
      <alignment vertical="center" wrapText="1"/>
    </xf>
    <xf numFmtId="169" fontId="0" fillId="0" borderId="0" xfId="42" applyNumberFormat="1" applyFont="1" applyBorder="1" applyAlignment="1">
      <alignment vertical="top" wrapText="1"/>
    </xf>
    <xf numFmtId="169" fontId="2" fillId="0" borderId="25" xfId="42" applyNumberFormat="1" applyFont="1" applyBorder="1" applyAlignment="1">
      <alignment vertical="top" wrapText="1"/>
    </xf>
    <xf numFmtId="169" fontId="4" fillId="0" borderId="25" xfId="42" applyNumberFormat="1" applyFont="1" applyBorder="1" applyAlignment="1">
      <alignment vertical="top" wrapText="1"/>
    </xf>
    <xf numFmtId="14" fontId="4" fillId="0" borderId="0" xfId="42" applyNumberFormat="1" applyFont="1" applyAlignment="1">
      <alignment horizontal="center" vertical="center" wrapText="1"/>
    </xf>
    <xf numFmtId="169" fontId="2" fillId="0" borderId="23" xfId="42" applyNumberFormat="1" applyFont="1" applyBorder="1" applyAlignment="1">
      <alignment horizontal="right" vertical="top" wrapText="1"/>
    </xf>
    <xf numFmtId="169" fontId="4" fillId="0" borderId="26" xfId="42" applyNumberFormat="1" applyFont="1" applyBorder="1" applyAlignment="1">
      <alignment horizontal="right" vertical="top" wrapText="1"/>
    </xf>
    <xf numFmtId="169" fontId="4" fillId="0" borderId="27" xfId="42" applyNumberFormat="1" applyFont="1" applyBorder="1" applyAlignment="1">
      <alignment horizontal="right" vertical="top" wrapText="1"/>
    </xf>
    <xf numFmtId="169" fontId="4" fillId="0" borderId="30" xfId="42" applyNumberFormat="1" applyFont="1" applyBorder="1" applyAlignment="1">
      <alignment horizontal="right" vertical="top" wrapText="1"/>
    </xf>
    <xf numFmtId="169" fontId="4" fillId="0" borderId="31" xfId="42" applyNumberFormat="1" applyFont="1" applyBorder="1" applyAlignment="1">
      <alignment horizontal="right" vertical="top" wrapText="1"/>
    </xf>
    <xf numFmtId="0" fontId="4" fillId="0" borderId="26" xfId="0" applyFont="1" applyBorder="1" applyAlignment="1">
      <alignment wrapText="1"/>
    </xf>
    <xf numFmtId="169" fontId="4" fillId="0" borderId="26" xfId="42" applyNumberFormat="1" applyFont="1" applyBorder="1" applyAlignment="1">
      <alignment wrapText="1"/>
    </xf>
    <xf numFmtId="0" fontId="4" fillId="0" borderId="30" xfId="0" applyFont="1" applyBorder="1" applyAlignment="1">
      <alignment wrapText="1"/>
    </xf>
    <xf numFmtId="169" fontId="4" fillId="0" borderId="30" xfId="42" applyNumberFormat="1" applyFont="1" applyBorder="1" applyAlignment="1">
      <alignment wrapText="1"/>
    </xf>
    <xf numFmtId="0" fontId="4" fillId="0" borderId="31" xfId="0" applyFont="1" applyBorder="1" applyAlignment="1">
      <alignment wrapText="1"/>
    </xf>
    <xf numFmtId="169" fontId="4" fillId="0" borderId="31" xfId="42" applyNumberFormat="1" applyFont="1" applyBorder="1" applyAlignment="1">
      <alignment wrapText="1"/>
    </xf>
    <xf numFmtId="169" fontId="2" fillId="0" borderId="23" xfId="42" applyNumberFormat="1" applyFont="1" applyBorder="1" applyAlignment="1">
      <alignment wrapText="1"/>
    </xf>
    <xf numFmtId="0" fontId="4" fillId="0" borderId="30" xfId="0" applyFont="1" applyBorder="1" applyAlignment="1">
      <alignment vertical="center" wrapText="1"/>
    </xf>
    <xf numFmtId="169" fontId="4" fillId="0" borderId="27" xfId="42" applyNumberFormat="1" applyFont="1" applyBorder="1" applyAlignment="1">
      <alignment horizontal="center" vertical="top" wrapText="1"/>
    </xf>
    <xf numFmtId="169" fontId="15" fillId="0" borderId="0" xfId="42" applyNumberFormat="1" applyFont="1" applyAlignment="1">
      <alignment vertical="center" wrapText="1"/>
    </xf>
    <xf numFmtId="169" fontId="14" fillId="0" borderId="0" xfId="42" applyNumberFormat="1" applyFont="1" applyAlignment="1">
      <alignment vertical="center" wrapText="1"/>
    </xf>
    <xf numFmtId="169" fontId="4" fillId="0" borderId="25" xfId="42" applyNumberFormat="1" applyFont="1" applyBorder="1" applyAlignment="1">
      <alignment horizontal="right" wrapText="1"/>
    </xf>
    <xf numFmtId="169" fontId="4" fillId="0" borderId="26" xfId="42" applyNumberFormat="1" applyFont="1" applyBorder="1" applyAlignment="1">
      <alignment horizontal="right" wrapText="1"/>
    </xf>
    <xf numFmtId="169" fontId="4" fillId="0" borderId="25" xfId="42" applyNumberFormat="1" applyFont="1" applyBorder="1" applyAlignment="1">
      <alignment horizontal="right" vertical="center" wrapText="1"/>
    </xf>
    <xf numFmtId="169" fontId="4" fillId="0" borderId="25" xfId="42" applyNumberFormat="1" applyFont="1" applyBorder="1" applyAlignment="1">
      <alignment horizontal="right" vertical="center" wrapText="1"/>
    </xf>
    <xf numFmtId="169" fontId="7" fillId="0" borderId="26" xfId="42" applyNumberFormat="1" applyFont="1" applyBorder="1" applyAlignment="1">
      <alignment horizontal="right" vertical="center" wrapText="1"/>
    </xf>
    <xf numFmtId="169" fontId="0" fillId="0" borderId="26" xfId="42" applyNumberFormat="1" applyFont="1" applyBorder="1" applyAlignment="1">
      <alignment horizontal="right" vertical="center" wrapText="1"/>
    </xf>
    <xf numFmtId="169" fontId="7" fillId="0" borderId="27" xfId="42" applyNumberFormat="1" applyFont="1" applyBorder="1" applyAlignment="1">
      <alignment horizontal="right" vertical="center" wrapText="1"/>
    </xf>
    <xf numFmtId="169" fontId="0" fillId="0" borderId="27" xfId="42" applyNumberFormat="1" applyFont="1" applyBorder="1" applyAlignment="1">
      <alignment horizontal="right" vertical="center" wrapText="1"/>
    </xf>
    <xf numFmtId="169" fontId="7" fillId="0" borderId="23" xfId="42" applyNumberFormat="1" applyFont="1" applyBorder="1" applyAlignment="1">
      <alignment horizontal="right" vertical="center" wrapText="1"/>
    </xf>
    <xf numFmtId="169" fontId="4" fillId="0" borderId="23" xfId="42" applyNumberFormat="1" applyFont="1" applyBorder="1" applyAlignment="1">
      <alignment horizontal="right" vertical="center" wrapText="1"/>
    </xf>
    <xf numFmtId="169" fontId="7" fillId="0" borderId="26" xfId="42" applyNumberFormat="1" applyFont="1" applyBorder="1" applyAlignment="1">
      <alignment horizontal="justify" vertical="center" wrapText="1"/>
    </xf>
    <xf numFmtId="169" fontId="4" fillId="0" borderId="26" xfId="42" applyNumberFormat="1" applyFont="1" applyBorder="1" applyAlignment="1">
      <alignment vertical="center" wrapText="1"/>
    </xf>
    <xf numFmtId="169" fontId="4" fillId="0" borderId="26" xfId="42" applyNumberFormat="1" applyFont="1" applyBorder="1" applyAlignment="1">
      <alignment horizontal="left" wrapText="1"/>
    </xf>
    <xf numFmtId="169" fontId="14" fillId="0" borderId="0" xfId="42" applyNumberFormat="1" applyFont="1" applyAlignment="1">
      <alignment horizontal="center" vertical="top" wrapText="1"/>
    </xf>
    <xf numFmtId="0" fontId="3" fillId="0" borderId="25" xfId="0" applyFont="1" applyBorder="1" applyAlignment="1">
      <alignment vertical="center" wrapText="1"/>
    </xf>
    <xf numFmtId="169" fontId="0" fillId="0" borderId="25" xfId="42" applyNumberFormat="1" applyFont="1" applyBorder="1" applyAlignment="1">
      <alignment vertical="center" wrapText="1"/>
    </xf>
    <xf numFmtId="169" fontId="4" fillId="0" borderId="26" xfId="42" applyNumberFormat="1" applyFont="1" applyBorder="1" applyAlignment="1">
      <alignment vertical="center" wrapText="1"/>
    </xf>
    <xf numFmtId="169" fontId="3" fillId="0" borderId="26" xfId="42" applyNumberFormat="1" applyFont="1" applyBorder="1" applyAlignment="1">
      <alignment vertical="center" wrapText="1"/>
    </xf>
    <xf numFmtId="0" fontId="3" fillId="0" borderId="26" xfId="0" applyFont="1" applyBorder="1" applyAlignment="1">
      <alignment vertical="center" wrapText="1"/>
    </xf>
    <xf numFmtId="0" fontId="4" fillId="0" borderId="26" xfId="0" applyFont="1" applyBorder="1" applyAlignment="1">
      <alignment vertical="center" wrapText="1"/>
    </xf>
    <xf numFmtId="169" fontId="4" fillId="0" borderId="27" xfId="42" applyNumberFormat="1" applyFont="1" applyBorder="1" applyAlignment="1">
      <alignment horizontal="right" vertical="center" wrapText="1"/>
    </xf>
    <xf numFmtId="0" fontId="2" fillId="0" borderId="0" xfId="0" applyFont="1" applyBorder="1" applyAlignment="1">
      <alignment horizontal="center"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11" xfId="0" applyFont="1" applyBorder="1" applyAlignment="1">
      <alignment horizontal="left" vertical="top" wrapText="1"/>
    </xf>
    <xf numFmtId="0" fontId="2" fillId="0" borderId="0" xfId="0" applyFont="1" applyAlignment="1">
      <alignment horizontal="left" wrapText="1"/>
    </xf>
    <xf numFmtId="0" fontId="2" fillId="0" borderId="23" xfId="0" applyFont="1" applyBorder="1" applyAlignment="1">
      <alignment horizontal="left" vertical="top" wrapText="1"/>
    </xf>
    <xf numFmtId="0" fontId="2" fillId="0" borderId="23" xfId="0" applyFont="1" applyBorder="1" applyAlignment="1">
      <alignment horizontal="center"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0" fontId="4" fillId="0" borderId="25" xfId="0" applyFont="1" applyBorder="1" applyAlignment="1">
      <alignment horizontal="left" vertical="top" wrapText="1"/>
    </xf>
    <xf numFmtId="0" fontId="4" fillId="0" borderId="35" xfId="0" applyFont="1" applyBorder="1" applyAlignment="1">
      <alignment horizontal="left" vertical="top" wrapText="1"/>
    </xf>
    <xf numFmtId="0" fontId="3" fillId="0" borderId="0" xfId="0" applyFont="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left" vertical="top" wrapText="1"/>
    </xf>
    <xf numFmtId="169" fontId="4" fillId="0" borderId="12" xfId="42" applyNumberFormat="1" applyFont="1" applyBorder="1" applyAlignment="1">
      <alignment vertical="top" wrapText="1"/>
    </xf>
    <xf numFmtId="169" fontId="4" fillId="0" borderId="18" xfId="42" applyNumberFormat="1" applyFont="1" applyBorder="1" applyAlignment="1">
      <alignment vertical="top" wrapText="1"/>
    </xf>
    <xf numFmtId="169" fontId="4" fillId="0" borderId="12" xfId="42" applyNumberFormat="1" applyFont="1" applyBorder="1" applyAlignment="1">
      <alignment horizontal="center" vertical="top" wrapText="1"/>
    </xf>
    <xf numFmtId="169" fontId="4" fillId="0" borderId="18" xfId="42" applyNumberFormat="1" applyFont="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4" fillId="0" borderId="0" xfId="0" applyFont="1" applyAlignment="1" quotePrefix="1">
      <alignment horizontal="left" vertical="center" wrapText="1"/>
    </xf>
    <xf numFmtId="0" fontId="4" fillId="0" borderId="0" xfId="0" applyFont="1" applyAlignment="1">
      <alignment horizontal="left" vertical="center" wrapText="1"/>
    </xf>
    <xf numFmtId="0" fontId="4" fillId="0" borderId="0" xfId="0" applyFont="1" applyAlignment="1" quotePrefix="1">
      <alignment horizontal="left" wrapText="1"/>
    </xf>
    <xf numFmtId="0" fontId="4" fillId="0" borderId="0" xfId="0" applyFont="1" applyAlignment="1">
      <alignment horizontal="left" wrapText="1"/>
    </xf>
    <xf numFmtId="0" fontId="7" fillId="0" borderId="0" xfId="0" applyFont="1" applyAlignment="1">
      <alignment vertical="center" wrapText="1"/>
    </xf>
    <xf numFmtId="169" fontId="9" fillId="0" borderId="0" xfId="42" applyNumberFormat="1" applyFont="1" applyAlignment="1">
      <alignment horizontal="center"/>
    </xf>
    <xf numFmtId="169" fontId="7" fillId="0" borderId="0" xfId="42" applyNumberFormat="1" applyFont="1" applyAlignment="1">
      <alignment horizontal="center" wrapText="1"/>
    </xf>
    <xf numFmtId="169" fontId="2" fillId="0" borderId="23" xfId="42" applyNumberFormat="1" applyFont="1" applyBorder="1" applyAlignment="1">
      <alignment horizontal="center"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quotePrefix="1">
      <alignment horizontal="left" vertical="top" wrapText="1"/>
    </xf>
    <xf numFmtId="0" fontId="4" fillId="0" borderId="24" xfId="0" applyFont="1" applyBorder="1" applyAlignment="1">
      <alignment horizontal="left" vertical="top" wrapText="1"/>
    </xf>
    <xf numFmtId="169" fontId="2" fillId="0" borderId="39" xfId="42" applyNumberFormat="1" applyFont="1" applyBorder="1" applyAlignment="1">
      <alignment horizontal="center" vertical="top" wrapText="1"/>
    </xf>
    <xf numFmtId="169" fontId="2" fillId="0" borderId="14" xfId="42" applyNumberFormat="1" applyFont="1" applyBorder="1" applyAlignment="1">
      <alignment horizontal="center" vertical="top" wrapText="1"/>
    </xf>
    <xf numFmtId="0" fontId="2" fillId="0" borderId="40" xfId="0" applyFont="1" applyBorder="1" applyAlignment="1">
      <alignment horizontal="left" vertical="top" wrapText="1"/>
    </xf>
    <xf numFmtId="0" fontId="2" fillId="0" borderId="16" xfId="0" applyFont="1" applyBorder="1" applyAlignment="1">
      <alignment horizontal="left" vertical="top" wrapText="1"/>
    </xf>
    <xf numFmtId="0" fontId="2" fillId="0" borderId="39" xfId="0" applyFont="1" applyBorder="1" applyAlignment="1">
      <alignment horizontal="left" vertical="top" wrapText="1"/>
    </xf>
    <xf numFmtId="0" fontId="2"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2" fillId="0" borderId="23" xfId="0" applyFont="1" applyBorder="1" applyAlignment="1">
      <alignment horizontal="center"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4" fillId="0" borderId="0" xfId="0" applyFont="1" applyAlignment="1">
      <alignment horizontal="left" vertical="top" wrapText="1"/>
    </xf>
    <xf numFmtId="0" fontId="9" fillId="0" borderId="35" xfId="0" applyFont="1" applyBorder="1" applyAlignment="1">
      <alignment horizontal="center" vertical="top" wrapText="1"/>
    </xf>
    <xf numFmtId="0" fontId="9" fillId="0" borderId="41" xfId="0" applyFont="1" applyBorder="1" applyAlignment="1">
      <alignment horizontal="center" vertical="top" wrapText="1"/>
    </xf>
    <xf numFmtId="0" fontId="9" fillId="0" borderId="42" xfId="0" applyFont="1" applyBorder="1" applyAlignment="1">
      <alignment horizontal="center" vertical="top" wrapText="1"/>
    </xf>
    <xf numFmtId="0" fontId="7" fillId="0" borderId="26" xfId="0" applyFont="1" applyBorder="1" applyAlignment="1">
      <alignment horizontal="left" vertical="top" wrapText="1"/>
    </xf>
    <xf numFmtId="0" fontId="9" fillId="0" borderId="0" xfId="0" applyFont="1" applyBorder="1" applyAlignment="1">
      <alignment horizontal="left" wrapText="1"/>
    </xf>
    <xf numFmtId="0" fontId="7" fillId="0" borderId="27" xfId="0" applyFont="1" applyBorder="1" applyAlignment="1">
      <alignment horizontal="left" vertical="top" wrapText="1"/>
    </xf>
    <xf numFmtId="0" fontId="7" fillId="33" borderId="23" xfId="0" applyFont="1" applyFill="1" applyBorder="1" applyAlignment="1">
      <alignment horizontal="center" vertical="top" wrapText="1"/>
    </xf>
    <xf numFmtId="0" fontId="5" fillId="0" borderId="0" xfId="0" applyFont="1" applyAlignment="1">
      <alignment horizontal="left" wrapText="1"/>
    </xf>
    <xf numFmtId="169" fontId="2" fillId="0" borderId="0" xfId="42" applyNumberFormat="1" applyFont="1" applyBorder="1" applyAlignment="1">
      <alignment horizontal="center" vertical="top" wrapText="1"/>
    </xf>
    <xf numFmtId="0" fontId="4" fillId="0" borderId="26" xfId="0" applyFont="1" applyBorder="1" applyAlignment="1">
      <alignment horizontal="left" vertical="center" wrapText="1"/>
    </xf>
    <xf numFmtId="0" fontId="4" fillId="0" borderId="26" xfId="0" applyFont="1" applyBorder="1" applyAlignment="1">
      <alignment vertical="center" wrapText="1"/>
    </xf>
    <xf numFmtId="0" fontId="2" fillId="0" borderId="0" xfId="0" applyFont="1" applyBorder="1" applyAlignment="1">
      <alignment vertical="top" wrapText="1"/>
    </xf>
    <xf numFmtId="0" fontId="3" fillId="0" borderId="0" xfId="0" applyFont="1" applyAlignment="1">
      <alignment vertical="top" wrapText="1"/>
    </xf>
    <xf numFmtId="0" fontId="2" fillId="33" borderId="23" xfId="0" applyFont="1" applyFill="1" applyBorder="1" applyAlignment="1">
      <alignment horizontal="center" vertical="top" wrapText="1"/>
    </xf>
    <xf numFmtId="0" fontId="3" fillId="0" borderId="0" xfId="0" applyFont="1" applyBorder="1" applyAlignment="1">
      <alignment horizontal="center" wrapText="1"/>
    </xf>
    <xf numFmtId="0" fontId="4" fillId="0" borderId="27" xfId="0" applyFont="1" applyBorder="1" applyAlignment="1">
      <alignment horizontal="left" vertical="center" wrapText="1"/>
    </xf>
    <xf numFmtId="0" fontId="2" fillId="0" borderId="43" xfId="0" applyFont="1" applyBorder="1" applyAlignment="1">
      <alignment horizontal="left" wrapText="1"/>
    </xf>
    <xf numFmtId="0" fontId="2" fillId="0" borderId="29" xfId="0" applyFont="1" applyBorder="1" applyAlignment="1">
      <alignment horizontal="center" wrapText="1"/>
    </xf>
    <xf numFmtId="0" fontId="2" fillId="0" borderId="28" xfId="0" applyFont="1" applyBorder="1" applyAlignment="1">
      <alignment horizontal="center" wrapText="1"/>
    </xf>
    <xf numFmtId="0" fontId="8" fillId="0" borderId="40" xfId="0" applyFont="1" applyBorder="1" applyAlignment="1">
      <alignment horizontal="left" vertical="top" wrapText="1"/>
    </xf>
    <xf numFmtId="0" fontId="8" fillId="0" borderId="0" xfId="0" applyFont="1" applyBorder="1" applyAlignment="1">
      <alignment horizontal="left" vertical="top" wrapText="1"/>
    </xf>
    <xf numFmtId="0" fontId="9" fillId="33" borderId="35" xfId="0" applyFont="1" applyFill="1" applyBorder="1" applyAlignment="1">
      <alignment horizontal="center" vertical="top" wrapText="1"/>
    </xf>
    <xf numFmtId="0" fontId="9" fillId="33" borderId="41" xfId="0" applyFont="1" applyFill="1" applyBorder="1" applyAlignment="1">
      <alignment horizontal="center" vertical="top" wrapText="1"/>
    </xf>
    <xf numFmtId="0" fontId="9" fillId="33" borderId="42" xfId="0" applyFont="1" applyFill="1" applyBorder="1" applyAlignment="1">
      <alignment horizontal="center" vertical="top" wrapText="1"/>
    </xf>
    <xf numFmtId="0" fontId="7" fillId="0" borderId="25" xfId="0" applyFont="1" applyBorder="1" applyAlignment="1">
      <alignment horizontal="left" vertical="top" wrapText="1"/>
    </xf>
    <xf numFmtId="0" fontId="9" fillId="0" borderId="23" xfId="0" applyFont="1" applyBorder="1" applyAlignment="1">
      <alignment horizontal="center" vertical="top" wrapText="1"/>
    </xf>
    <xf numFmtId="0" fontId="9" fillId="33" borderId="23" xfId="0" applyFont="1" applyFill="1" applyBorder="1" applyAlignment="1">
      <alignment horizontal="center" vertical="top" wrapText="1"/>
    </xf>
    <xf numFmtId="0" fontId="4" fillId="0" borderId="23" xfId="0" applyFont="1" applyBorder="1" applyAlignment="1">
      <alignment vertical="top" wrapText="1"/>
    </xf>
    <xf numFmtId="0" fontId="2" fillId="0" borderId="44" xfId="0" applyFont="1" applyBorder="1" applyAlignment="1">
      <alignment horizontal="left" wrapText="1"/>
    </xf>
    <xf numFmtId="0" fontId="4" fillId="0" borderId="44" xfId="0" applyFont="1" applyBorder="1" applyAlignment="1">
      <alignment horizontal="left"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169" fontId="4" fillId="0" borderId="17" xfId="42" applyNumberFormat="1" applyFont="1" applyBorder="1" applyAlignment="1">
      <alignment horizontal="center" vertical="center" wrapText="1"/>
    </xf>
    <xf numFmtId="169" fontId="4" fillId="0" borderId="13" xfId="42" applyNumberFormat="1" applyFont="1" applyBorder="1" applyAlignment="1">
      <alignment horizontal="center" vertical="center" wrapText="1"/>
    </xf>
    <xf numFmtId="0" fontId="4" fillId="0" borderId="0" xfId="0" applyFont="1" applyBorder="1" applyAlignment="1">
      <alignment horizontal="left" vertical="top" wrapText="1"/>
    </xf>
    <xf numFmtId="0" fontId="2" fillId="0" borderId="35" xfId="0" applyFont="1" applyBorder="1" applyAlignment="1">
      <alignment horizontal="left" vertical="top" wrapText="1"/>
    </xf>
    <xf numFmtId="0" fontId="2" fillId="0" borderId="42" xfId="0" applyFont="1" applyBorder="1" applyAlignment="1">
      <alignment horizontal="left" vertical="top" wrapText="1"/>
    </xf>
    <xf numFmtId="0" fontId="3" fillId="0" borderId="23" xfId="0" applyFont="1" applyBorder="1" applyAlignment="1">
      <alignment horizontal="left" vertical="top" wrapText="1"/>
    </xf>
    <xf numFmtId="0" fontId="4" fillId="0" borderId="0" xfId="0" applyFont="1" applyBorder="1" applyAlignment="1" quotePrefix="1">
      <alignment horizontal="left" wrapText="1"/>
    </xf>
    <xf numFmtId="0" fontId="4" fillId="0" borderId="0" xfId="0" applyFont="1" applyBorder="1" applyAlignment="1">
      <alignment horizontal="left" wrapText="1"/>
    </xf>
    <xf numFmtId="169" fontId="2" fillId="0" borderId="35" xfId="42" applyNumberFormat="1" applyFont="1" applyBorder="1" applyAlignment="1">
      <alignment horizontal="center" vertical="top" wrapText="1"/>
    </xf>
    <xf numFmtId="169" fontId="2" fillId="0" borderId="42" xfId="42" applyNumberFormat="1" applyFont="1" applyBorder="1" applyAlignment="1">
      <alignment horizontal="center" vertical="top" wrapText="1"/>
    </xf>
    <xf numFmtId="0" fontId="7" fillId="0" borderId="40" xfId="0" applyFont="1" applyBorder="1" applyAlignment="1">
      <alignment horizontal="left" vertical="top" wrapText="1"/>
    </xf>
    <xf numFmtId="0" fontId="7" fillId="0" borderId="0" xfId="0" applyFont="1" applyBorder="1" applyAlignment="1">
      <alignment horizontal="left" vertical="top" wrapText="1"/>
    </xf>
    <xf numFmtId="0" fontId="4" fillId="0" borderId="0" xfId="0" applyFont="1" applyAlignment="1" quotePrefix="1">
      <alignment horizontal="left" vertical="top" wrapText="1"/>
    </xf>
    <xf numFmtId="0" fontId="2" fillId="0" borderId="0" xfId="0" applyFont="1" applyAlignment="1">
      <alignment horizontal="center" vertical="top" wrapText="1"/>
    </xf>
    <xf numFmtId="0" fontId="4" fillId="0" borderId="0" xfId="0" applyFont="1" applyAlignment="1">
      <alignment horizontal="center" vertical="top" wrapText="1"/>
    </xf>
    <xf numFmtId="0" fontId="2" fillId="0" borderId="23" xfId="0" applyFont="1" applyBorder="1" applyAlignment="1">
      <alignment horizontal="center" vertical="center" wrapText="1"/>
    </xf>
    <xf numFmtId="0" fontId="4" fillId="0" borderId="0" xfId="0" applyFont="1" applyBorder="1" applyAlignment="1">
      <alignment vertical="top" wrapText="1"/>
    </xf>
    <xf numFmtId="169" fontId="2" fillId="0" borderId="23" xfId="42" applyNumberFormat="1" applyFont="1" applyFill="1" applyBorder="1" applyAlignment="1">
      <alignment horizontal="center" vertical="top" wrapText="1"/>
    </xf>
    <xf numFmtId="169" fontId="2" fillId="0" borderId="45" xfId="42" applyNumberFormat="1" applyFont="1" applyBorder="1" applyAlignment="1">
      <alignment horizontal="center" vertical="top" wrapText="1"/>
    </xf>
    <xf numFmtId="169" fontId="2" fillId="0" borderId="46" xfId="42" applyNumberFormat="1" applyFont="1" applyBorder="1" applyAlignment="1">
      <alignment horizontal="center" vertical="top" wrapText="1"/>
    </xf>
    <xf numFmtId="169" fontId="2" fillId="0" borderId="47" xfId="42" applyNumberFormat="1" applyFont="1" applyBorder="1" applyAlignment="1">
      <alignment horizontal="center" vertical="top" wrapText="1"/>
    </xf>
    <xf numFmtId="169" fontId="2" fillId="0" borderId="48" xfId="42" applyNumberFormat="1" applyFont="1" applyBorder="1" applyAlignment="1">
      <alignment horizontal="center" vertical="top" wrapText="1"/>
    </xf>
    <xf numFmtId="169" fontId="4" fillId="0" borderId="49" xfId="42" applyNumberFormat="1" applyFont="1" applyBorder="1" applyAlignment="1">
      <alignment horizontal="center" vertical="top" wrapText="1"/>
    </xf>
    <xf numFmtId="169" fontId="4" fillId="0" borderId="50" xfId="42" applyNumberFormat="1" applyFont="1" applyBorder="1" applyAlignment="1">
      <alignment horizontal="center" vertical="top" wrapText="1"/>
    </xf>
    <xf numFmtId="0" fontId="2" fillId="0" borderId="0" xfId="0" applyFont="1" applyAlignment="1">
      <alignment vertical="top" wrapText="1"/>
    </xf>
    <xf numFmtId="0" fontId="4" fillId="0" borderId="0" xfId="0" applyFont="1" applyAlignment="1">
      <alignment vertical="top" wrapText="1"/>
    </xf>
    <xf numFmtId="169" fontId="2" fillId="0" borderId="23" xfId="42" applyNumberFormat="1" applyFont="1" applyFill="1" applyBorder="1" applyAlignment="1">
      <alignment horizontal="center" vertical="center" wrapText="1"/>
    </xf>
    <xf numFmtId="169" fontId="2" fillId="0" borderId="49" xfId="42" applyNumberFormat="1" applyFont="1" applyBorder="1" applyAlignment="1">
      <alignment horizontal="center" vertical="top" wrapText="1"/>
    </xf>
    <xf numFmtId="169" fontId="2" fillId="0" borderId="50" xfId="42" applyNumberFormat="1" applyFont="1" applyBorder="1" applyAlignment="1">
      <alignment horizontal="center" vertical="top" wrapText="1"/>
    </xf>
    <xf numFmtId="0" fontId="4" fillId="0" borderId="30" xfId="0" applyFont="1" applyBorder="1" applyAlignment="1">
      <alignment horizontal="left" vertical="top" wrapText="1"/>
    </xf>
    <xf numFmtId="0" fontId="4" fillId="0" borderId="23" xfId="0" applyFont="1" applyBorder="1" applyAlignment="1">
      <alignment horizontal="center" vertical="top" wrapText="1"/>
    </xf>
    <xf numFmtId="0" fontId="4" fillId="0" borderId="31" xfId="0" applyFont="1" applyBorder="1" applyAlignment="1" quotePrefix="1">
      <alignment horizontal="left" vertical="top" wrapText="1"/>
    </xf>
    <xf numFmtId="0" fontId="4" fillId="0" borderId="31" xfId="0" applyFont="1" applyBorder="1" applyAlignment="1">
      <alignment horizontal="left" vertical="top" wrapText="1"/>
    </xf>
    <xf numFmtId="0" fontId="4" fillId="0" borderId="27" xfId="0" applyFont="1" applyBorder="1" applyAlignment="1">
      <alignment vertical="center" wrapText="1"/>
    </xf>
    <xf numFmtId="0" fontId="2" fillId="0" borderId="35" xfId="0" applyFont="1" applyBorder="1" applyAlignment="1">
      <alignment horizontal="center" vertical="top" wrapText="1"/>
    </xf>
    <xf numFmtId="0" fontId="2" fillId="0" borderId="41" xfId="0" applyFont="1" applyBorder="1" applyAlignment="1">
      <alignment horizontal="center" vertical="top" wrapText="1"/>
    </xf>
    <xf numFmtId="0" fontId="2" fillId="0" borderId="42" xfId="0" applyFont="1" applyBorder="1" applyAlignment="1">
      <alignment horizontal="center" vertical="top" wrapText="1"/>
    </xf>
    <xf numFmtId="0" fontId="4" fillId="0" borderId="0" xfId="0" applyFont="1" applyBorder="1" applyAlignment="1" quotePrefix="1">
      <alignment horizontal="center" vertical="top" wrapText="1"/>
    </xf>
    <xf numFmtId="0" fontId="4" fillId="0" borderId="27" xfId="0" applyFont="1" applyBorder="1" applyAlignment="1" quotePrefix="1">
      <alignment horizontal="left" vertical="top" wrapText="1"/>
    </xf>
    <xf numFmtId="169" fontId="4" fillId="0" borderId="20" xfId="42" applyNumberFormat="1" applyFont="1" applyBorder="1" applyAlignment="1">
      <alignment horizontal="center" vertical="top" wrapText="1"/>
    </xf>
    <xf numFmtId="0" fontId="4" fillId="0" borderId="20" xfId="0" applyFont="1" applyBorder="1" applyAlignment="1">
      <alignment vertical="top" wrapText="1"/>
    </xf>
    <xf numFmtId="0" fontId="4" fillId="0" borderId="18" xfId="0" applyFont="1" applyBorder="1" applyAlignment="1">
      <alignment vertical="top" wrapText="1"/>
    </xf>
    <xf numFmtId="169" fontId="4" fillId="0" borderId="20" xfId="42" applyNumberFormat="1" applyFont="1" applyBorder="1" applyAlignment="1">
      <alignment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7" fillId="0" borderId="47" xfId="0" applyFont="1" applyBorder="1" applyAlignment="1">
      <alignment horizontal="left" vertical="top" wrapText="1"/>
    </xf>
    <xf numFmtId="0" fontId="7" fillId="0" borderId="51" xfId="0" applyFont="1" applyBorder="1" applyAlignment="1">
      <alignment horizontal="left" vertical="top" wrapText="1"/>
    </xf>
    <xf numFmtId="0" fontId="7" fillId="0" borderId="48" xfId="0" applyFont="1" applyBorder="1" applyAlignment="1">
      <alignment horizontal="left" vertical="top" wrapText="1"/>
    </xf>
    <xf numFmtId="0" fontId="4" fillId="0" borderId="40" xfId="0" applyFont="1" applyBorder="1" applyAlignment="1">
      <alignment horizontal="left" vertical="top" wrapText="1"/>
    </xf>
    <xf numFmtId="0" fontId="4" fillId="0" borderId="16" xfId="0" applyFont="1" applyBorder="1" applyAlignment="1">
      <alignment horizontal="left" vertical="top" wrapText="1"/>
    </xf>
    <xf numFmtId="0" fontId="4" fillId="0" borderId="39" xfId="0" applyFont="1" applyBorder="1" applyAlignment="1">
      <alignment horizontal="left" vertical="top" wrapText="1"/>
    </xf>
    <xf numFmtId="0" fontId="4" fillId="0" borderId="14" xfId="0" applyFont="1" applyBorder="1" applyAlignment="1">
      <alignment horizontal="left" vertical="top" wrapText="1"/>
    </xf>
    <xf numFmtId="0" fontId="2" fillId="0" borderId="0" xfId="0" applyFont="1" applyAlignment="1">
      <alignment horizontal="center" vertical="center" wrapText="1"/>
    </xf>
    <xf numFmtId="0" fontId="3" fillId="0" borderId="26" xfId="0" applyFont="1" applyBorder="1" applyAlignment="1">
      <alignment horizontal="left" vertical="center" wrapText="1"/>
    </xf>
    <xf numFmtId="0" fontId="3" fillId="0" borderId="0" xfId="0" applyFont="1" applyAlignment="1">
      <alignment horizontal="right" wrapText="1"/>
    </xf>
    <xf numFmtId="169" fontId="4" fillId="0" borderId="17" xfId="42" applyNumberFormat="1" applyFont="1" applyBorder="1" applyAlignment="1">
      <alignment vertical="top" wrapText="1"/>
    </xf>
    <xf numFmtId="169" fontId="4" fillId="0" borderId="13" xfId="42" applyNumberFormat="1" applyFont="1" applyBorder="1" applyAlignment="1">
      <alignmen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9" fillId="0" borderId="0" xfId="0" applyFont="1" applyAlignment="1">
      <alignment horizontal="left" wrapText="1"/>
    </xf>
    <xf numFmtId="0" fontId="2" fillId="0" borderId="17" xfId="0" applyFont="1" applyBorder="1" applyAlignment="1">
      <alignment horizontal="center" wrapText="1"/>
    </xf>
    <xf numFmtId="0" fontId="2" fillId="0" borderId="13" xfId="0" applyFont="1" applyBorder="1" applyAlignment="1">
      <alignment horizontal="center" wrapText="1"/>
    </xf>
    <xf numFmtId="169" fontId="2" fillId="0" borderId="17" xfId="42" applyNumberFormat="1" applyFont="1" applyBorder="1" applyAlignment="1">
      <alignment horizontal="center" wrapText="1"/>
    </xf>
    <xf numFmtId="169" fontId="2" fillId="0" borderId="13" xfId="42" applyNumberFormat="1" applyFont="1" applyBorder="1" applyAlignment="1">
      <alignment horizontal="center" wrapText="1"/>
    </xf>
    <xf numFmtId="169" fontId="2" fillId="0" borderId="34" xfId="42" applyNumberFormat="1" applyFont="1" applyBorder="1" applyAlignment="1">
      <alignment horizontal="center" vertical="top" wrapText="1"/>
    </xf>
    <xf numFmtId="169" fontId="2" fillId="0" borderId="11" xfId="42" applyNumberFormat="1" applyFont="1" applyBorder="1" applyAlignment="1">
      <alignment horizontal="center"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justify" vertical="top" wrapText="1"/>
    </xf>
    <xf numFmtId="169" fontId="2" fillId="0" borderId="0" xfId="42" applyNumberFormat="1" applyFont="1" applyBorder="1" applyAlignment="1">
      <alignment horizontal="justify" vertical="top" wrapText="1"/>
    </xf>
    <xf numFmtId="0" fontId="3" fillId="0" borderId="0" xfId="0" applyFont="1" applyBorder="1" applyAlignment="1">
      <alignment vertical="top" wrapText="1"/>
    </xf>
    <xf numFmtId="0" fontId="3" fillId="0" borderId="44" xfId="0" applyFont="1" applyBorder="1" applyAlignment="1">
      <alignment horizontal="left" wrapText="1"/>
    </xf>
    <xf numFmtId="0" fontId="3" fillId="0" borderId="52" xfId="0" applyFont="1" applyBorder="1" applyAlignment="1">
      <alignment horizontal="left" vertical="top" wrapText="1"/>
    </xf>
    <xf numFmtId="169" fontId="3" fillId="0" borderId="0" xfId="42" applyNumberFormat="1" applyFont="1" applyAlignment="1">
      <alignment horizontal="center" wrapText="1"/>
    </xf>
    <xf numFmtId="0" fontId="4" fillId="0" borderId="53" xfId="0" applyFont="1" applyBorder="1" applyAlignment="1">
      <alignment horizontal="left" vertical="top" wrapText="1"/>
    </xf>
    <xf numFmtId="0" fontId="4" fillId="0" borderId="54" xfId="0" applyFont="1" applyBorder="1" applyAlignment="1">
      <alignment horizontal="left" vertical="top" wrapText="1"/>
    </xf>
    <xf numFmtId="0" fontId="2" fillId="0" borderId="40" xfId="0" applyFont="1" applyBorder="1" applyAlignment="1">
      <alignment vertical="top" wrapText="1"/>
    </xf>
    <xf numFmtId="0" fontId="2" fillId="0" borderId="16" xfId="0" applyFont="1" applyBorder="1" applyAlignment="1">
      <alignment vertical="top" wrapText="1"/>
    </xf>
    <xf numFmtId="169" fontId="1" fillId="0" borderId="0" xfId="42" applyNumberFormat="1" applyFont="1" applyBorder="1" applyAlignment="1">
      <alignment wrapText="1"/>
    </xf>
    <xf numFmtId="0" fontId="4" fillId="0" borderId="38" xfId="0" applyFont="1" applyBorder="1" applyAlignment="1">
      <alignment horizontal="left" vertical="top" wrapText="1"/>
    </xf>
    <xf numFmtId="0" fontId="4" fillId="0" borderId="17" xfId="0" applyFont="1" applyBorder="1" applyAlignment="1">
      <alignment horizontal="center" vertical="top" wrapText="1"/>
    </xf>
    <xf numFmtId="169" fontId="4" fillId="0" borderId="17" xfId="42" applyNumberFormat="1" applyFont="1" applyBorder="1" applyAlignment="1">
      <alignment horizontal="center" vertical="top" wrapText="1"/>
    </xf>
    <xf numFmtId="169" fontId="4" fillId="0" borderId="13" xfId="42" applyNumberFormat="1" applyFont="1" applyBorder="1" applyAlignment="1">
      <alignment horizontal="center" vertical="top" wrapText="1"/>
    </xf>
    <xf numFmtId="169" fontId="2" fillId="0" borderId="0" xfId="42" applyNumberFormat="1" applyFont="1" applyAlignment="1">
      <alignment horizontal="center" vertical="top" wrapText="1"/>
    </xf>
    <xf numFmtId="0" fontId="4" fillId="0" borderId="0" xfId="0" applyFont="1" applyBorder="1" applyAlignment="1">
      <alignment horizontal="center" vertical="top" wrapText="1"/>
    </xf>
    <xf numFmtId="0" fontId="2" fillId="0" borderId="17" xfId="0" applyFont="1" applyBorder="1" applyAlignment="1">
      <alignment horizontal="justify" vertical="top" wrapText="1"/>
    </xf>
    <xf numFmtId="0" fontId="2" fillId="0" borderId="12" xfId="0" applyFont="1" applyBorder="1" applyAlignment="1">
      <alignment horizontal="justify" vertical="top" wrapText="1"/>
    </xf>
    <xf numFmtId="0" fontId="2" fillId="0" borderId="13" xfId="0" applyFont="1" applyBorder="1" applyAlignment="1">
      <alignment horizontal="justify" vertical="top" wrapText="1"/>
    </xf>
    <xf numFmtId="169" fontId="2" fillId="0" borderId="17" xfId="42" applyNumberFormat="1" applyFont="1" applyBorder="1" applyAlignment="1">
      <alignment horizontal="justify" vertical="top" wrapText="1"/>
    </xf>
    <xf numFmtId="169" fontId="2" fillId="0" borderId="12" xfId="42" applyNumberFormat="1" applyFont="1" applyBorder="1" applyAlignment="1">
      <alignment horizontal="justify" vertical="top" wrapText="1"/>
    </xf>
    <xf numFmtId="169" fontId="2" fillId="0" borderId="13" xfId="42" applyNumberFormat="1" applyFont="1" applyBorder="1" applyAlignment="1">
      <alignment horizontal="justify" vertical="top" wrapText="1"/>
    </xf>
    <xf numFmtId="0" fontId="2" fillId="0" borderId="23" xfId="0" applyFont="1" applyBorder="1" applyAlignment="1">
      <alignment horizontal="justify" vertical="top" wrapText="1"/>
    </xf>
    <xf numFmtId="169" fontId="2" fillId="0" borderId="34" xfId="42" applyNumberFormat="1" applyFont="1" applyBorder="1" applyAlignment="1">
      <alignment horizontal="center" wrapText="1"/>
    </xf>
    <xf numFmtId="169" fontId="2" fillId="0" borderId="11" xfId="42" applyNumberFormat="1" applyFont="1" applyBorder="1" applyAlignment="1">
      <alignment horizontal="center" wrapText="1"/>
    </xf>
    <xf numFmtId="0" fontId="4" fillId="0" borderId="25" xfId="0" applyFont="1" applyBorder="1" applyAlignment="1">
      <alignment horizontal="left" vertical="center" wrapText="1"/>
    </xf>
    <xf numFmtId="0" fontId="7" fillId="0" borderId="23" xfId="0" applyFont="1" applyBorder="1" applyAlignment="1">
      <alignment horizontal="center" vertical="center" wrapText="1"/>
    </xf>
    <xf numFmtId="0" fontId="2" fillId="0" borderId="39" xfId="0" applyFont="1" applyBorder="1" applyAlignment="1">
      <alignment horizontal="justify" vertical="top" wrapText="1"/>
    </xf>
    <xf numFmtId="0" fontId="2" fillId="0" borderId="44" xfId="0" applyFont="1" applyBorder="1" applyAlignment="1">
      <alignment horizontal="justify" vertical="top" wrapText="1"/>
    </xf>
    <xf numFmtId="0" fontId="2" fillId="0" borderId="14" xfId="0" applyFont="1" applyBorder="1" applyAlignment="1">
      <alignment horizontal="justify" vertical="top" wrapText="1"/>
    </xf>
    <xf numFmtId="0" fontId="4" fillId="0" borderId="45" xfId="0" applyFont="1" applyBorder="1" applyAlignment="1">
      <alignment horizontal="left" vertical="top" wrapText="1"/>
    </xf>
    <xf numFmtId="0" fontId="4" fillId="0" borderId="55" xfId="0" applyFont="1" applyBorder="1" applyAlignment="1">
      <alignment horizontal="left" vertical="top" wrapText="1"/>
    </xf>
    <xf numFmtId="0" fontId="4" fillId="0" borderId="46" xfId="0" applyFont="1" applyBorder="1" applyAlignment="1">
      <alignment horizontal="left" vertical="top" wrapText="1"/>
    </xf>
    <xf numFmtId="0" fontId="4" fillId="0" borderId="0" xfId="0" applyFont="1" applyBorder="1" applyAlignment="1" quotePrefix="1">
      <alignment vertical="top" wrapText="1"/>
    </xf>
    <xf numFmtId="0" fontId="4" fillId="0" borderId="17"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2" fillId="0" borderId="39" xfId="0" applyFont="1" applyBorder="1" applyAlignment="1">
      <alignment horizontal="center" vertical="top" wrapText="1"/>
    </xf>
    <xf numFmtId="0" fontId="2" fillId="0" borderId="14" xfId="0" applyFont="1" applyBorder="1" applyAlignment="1">
      <alignment horizontal="center" vertical="top" wrapText="1"/>
    </xf>
    <xf numFmtId="0" fontId="2" fillId="33" borderId="35" xfId="0" applyFont="1" applyFill="1" applyBorder="1" applyAlignment="1">
      <alignment horizontal="center" vertical="top" wrapText="1"/>
    </xf>
    <xf numFmtId="0" fontId="2" fillId="33" borderId="41" xfId="0" applyFont="1" applyFill="1" applyBorder="1" applyAlignment="1">
      <alignment horizontal="center" vertical="top" wrapText="1"/>
    </xf>
    <xf numFmtId="0" fontId="2" fillId="33" borderId="42" xfId="0" applyFont="1" applyFill="1" applyBorder="1" applyAlignment="1">
      <alignment horizontal="center" vertical="top" wrapText="1"/>
    </xf>
    <xf numFmtId="0" fontId="4" fillId="0" borderId="49" xfId="0" applyFont="1" applyBorder="1" applyAlignment="1">
      <alignment horizontal="left" vertical="top" wrapText="1"/>
    </xf>
    <xf numFmtId="0" fontId="4" fillId="0" borderId="56" xfId="0" applyFont="1" applyBorder="1" applyAlignment="1">
      <alignment horizontal="left" vertical="top" wrapText="1"/>
    </xf>
    <xf numFmtId="0" fontId="4" fillId="0" borderId="50" xfId="0" applyFont="1" applyBorder="1" applyAlignment="1">
      <alignment horizontal="left" vertical="top" wrapText="1"/>
    </xf>
    <xf numFmtId="0" fontId="17" fillId="0" borderId="0" xfId="0" applyFont="1" applyAlignment="1">
      <alignment horizontal="center" wrapText="1"/>
    </xf>
    <xf numFmtId="0" fontId="4" fillId="0" borderId="0" xfId="0" applyFont="1" applyAlignment="1">
      <alignment horizontal="center" wrapText="1"/>
    </xf>
    <xf numFmtId="0" fontId="7" fillId="0" borderId="57" xfId="0" applyFont="1" applyBorder="1" applyAlignment="1" quotePrefix="1">
      <alignment horizontal="left" wrapText="1"/>
    </xf>
    <xf numFmtId="0" fontId="4" fillId="0" borderId="0" xfId="0" applyFont="1" applyAlignment="1">
      <alignment vertical="top"/>
    </xf>
    <xf numFmtId="0" fontId="0" fillId="0" borderId="0" xfId="0" applyAlignment="1">
      <alignment horizontal="center" wrapText="1"/>
    </xf>
    <xf numFmtId="169" fontId="0" fillId="0" borderId="0" xfId="42"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06"/>
  <sheetViews>
    <sheetView tabSelected="1" zoomScalePageLayoutView="0" workbookViewId="0" topLeftCell="A498">
      <selection activeCell="I708" sqref="I708"/>
    </sheetView>
  </sheetViews>
  <sheetFormatPr defaultColWidth="9.33203125" defaultRowHeight="12.75"/>
  <cols>
    <col min="1" max="1" width="6.33203125" style="49" customWidth="1"/>
    <col min="2" max="2" width="46.83203125" style="49" customWidth="1"/>
    <col min="3" max="3" width="17.66015625" style="142" customWidth="1"/>
    <col min="4" max="4" width="19.16015625" style="142" customWidth="1"/>
    <col min="5" max="5" width="18.33203125" style="142" customWidth="1"/>
    <col min="6" max="16384" width="9.33203125" style="49" customWidth="1"/>
  </cols>
  <sheetData>
    <row r="1" spans="1:5" ht="14.25">
      <c r="A1" s="85" t="s">
        <v>178</v>
      </c>
      <c r="C1" s="285" t="s">
        <v>194</v>
      </c>
      <c r="D1" s="285"/>
      <c r="E1" s="285"/>
    </row>
    <row r="2" spans="1:5" ht="33" customHeight="1">
      <c r="A2" s="284" t="s">
        <v>179</v>
      </c>
      <c r="B2" s="284"/>
      <c r="C2" s="286" t="s">
        <v>180</v>
      </c>
      <c r="D2" s="286"/>
      <c r="E2" s="286"/>
    </row>
    <row r="4" spans="1:5" ht="18.75" customHeight="1">
      <c r="A4" s="452" t="s">
        <v>438</v>
      </c>
      <c r="B4" s="452"/>
      <c r="C4" s="452"/>
      <c r="D4" s="452"/>
      <c r="E4" s="452"/>
    </row>
    <row r="5" spans="1:5" ht="18" customHeight="1">
      <c r="A5" s="453" t="s">
        <v>102</v>
      </c>
      <c r="B5" s="453"/>
      <c r="C5" s="453"/>
      <c r="D5" s="453"/>
      <c r="E5" s="453"/>
    </row>
    <row r="6" spans="1:2" ht="15">
      <c r="A6" s="59"/>
      <c r="B6" s="59"/>
    </row>
    <row r="7" spans="1:5" ht="21" customHeight="1">
      <c r="A7" s="279" t="s">
        <v>293</v>
      </c>
      <c r="B7" s="279"/>
      <c r="C7" s="279"/>
      <c r="D7" s="279"/>
      <c r="E7" s="279"/>
    </row>
    <row r="8" spans="1:5" ht="15.75" customHeight="1">
      <c r="A8" s="283" t="s">
        <v>439</v>
      </c>
      <c r="B8" s="283"/>
      <c r="C8" s="283"/>
      <c r="D8" s="283"/>
      <c r="E8" s="283"/>
    </row>
    <row r="9" spans="1:5" ht="15.75" customHeight="1">
      <c r="A9" s="283" t="s">
        <v>440</v>
      </c>
      <c r="B9" s="283"/>
      <c r="C9" s="283"/>
      <c r="D9" s="283"/>
      <c r="E9" s="283"/>
    </row>
    <row r="10" spans="1:5" ht="15.75" customHeight="1">
      <c r="A10" s="283" t="s">
        <v>90</v>
      </c>
      <c r="B10" s="283"/>
      <c r="C10" s="283"/>
      <c r="D10" s="283"/>
      <c r="E10" s="283"/>
    </row>
    <row r="11" spans="1:5" ht="15.75" customHeight="1">
      <c r="A11" s="283" t="s">
        <v>294</v>
      </c>
      <c r="B11" s="283"/>
      <c r="C11" s="283"/>
      <c r="D11" s="283"/>
      <c r="E11" s="283"/>
    </row>
    <row r="12" spans="1:5" ht="15.75" customHeight="1">
      <c r="A12" s="283" t="s">
        <v>441</v>
      </c>
      <c r="B12" s="283"/>
      <c r="C12" s="283"/>
      <c r="D12" s="283"/>
      <c r="E12" s="283"/>
    </row>
    <row r="13" spans="1:5" ht="15.75" customHeight="1">
      <c r="A13" s="282" t="s">
        <v>295</v>
      </c>
      <c r="B13" s="283"/>
      <c r="C13" s="283"/>
      <c r="D13" s="283"/>
      <c r="E13" s="283"/>
    </row>
    <row r="14" spans="1:5" ht="12" customHeight="1">
      <c r="A14" s="84"/>
      <c r="B14" s="76"/>
      <c r="C14" s="143"/>
      <c r="D14" s="143"/>
      <c r="E14" s="143"/>
    </row>
    <row r="15" spans="1:5" ht="16.5" customHeight="1">
      <c r="A15" s="263" t="s">
        <v>442</v>
      </c>
      <c r="B15" s="263"/>
      <c r="C15" s="263"/>
      <c r="D15" s="263"/>
      <c r="E15" s="263"/>
    </row>
    <row r="16" spans="1:5" ht="15.75" customHeight="1">
      <c r="A16" s="283" t="s">
        <v>443</v>
      </c>
      <c r="B16" s="283"/>
      <c r="C16" s="283"/>
      <c r="D16" s="283"/>
      <c r="E16" s="283"/>
    </row>
    <row r="17" spans="1:5" ht="18.75" customHeight="1">
      <c r="A17" s="283" t="s">
        <v>186</v>
      </c>
      <c r="B17" s="283"/>
      <c r="C17" s="283"/>
      <c r="D17" s="283"/>
      <c r="E17" s="283"/>
    </row>
    <row r="18" spans="1:5" ht="31.5" customHeight="1">
      <c r="A18" s="283" t="s">
        <v>444</v>
      </c>
      <c r="B18" s="283"/>
      <c r="C18" s="283"/>
      <c r="D18" s="283"/>
      <c r="E18" s="283"/>
    </row>
    <row r="19" spans="1:5" ht="15" customHeight="1">
      <c r="A19" s="283" t="s">
        <v>445</v>
      </c>
      <c r="B19" s="283"/>
      <c r="C19" s="283"/>
      <c r="D19" s="283"/>
      <c r="E19" s="283"/>
    </row>
    <row r="20" spans="1:5" ht="12.75" customHeight="1">
      <c r="A20" s="76"/>
      <c r="B20" s="76"/>
      <c r="C20" s="143"/>
      <c r="D20" s="143"/>
      <c r="E20" s="143"/>
    </row>
    <row r="21" spans="1:5" ht="17.25" customHeight="1">
      <c r="A21" s="263" t="s">
        <v>446</v>
      </c>
      <c r="B21" s="263"/>
      <c r="C21" s="263"/>
      <c r="D21" s="263"/>
      <c r="E21" s="263"/>
    </row>
    <row r="22" spans="1:5" s="197" customFormat="1" ht="34.5" customHeight="1">
      <c r="A22" s="281" t="s">
        <v>447</v>
      </c>
      <c r="B22" s="281"/>
      <c r="C22" s="281"/>
      <c r="D22" s="281"/>
      <c r="E22" s="281"/>
    </row>
    <row r="23" spans="1:5" s="197" customFormat="1" ht="49.5" customHeight="1">
      <c r="A23" s="281" t="s">
        <v>185</v>
      </c>
      <c r="B23" s="281"/>
      <c r="C23" s="281"/>
      <c r="D23" s="281"/>
      <c r="E23" s="281"/>
    </row>
    <row r="24" spans="1:5" s="197" customFormat="1" ht="19.5" customHeight="1">
      <c r="A24" s="281" t="s">
        <v>448</v>
      </c>
      <c r="B24" s="281"/>
      <c r="C24" s="281"/>
      <c r="D24" s="281"/>
      <c r="E24" s="281"/>
    </row>
    <row r="25" spans="1:2" ht="12" customHeight="1">
      <c r="A25" s="59"/>
      <c r="B25" s="59"/>
    </row>
    <row r="26" spans="1:2" ht="18" customHeight="1">
      <c r="A26" s="263" t="s">
        <v>449</v>
      </c>
      <c r="B26" s="263"/>
    </row>
    <row r="27" spans="1:5" ht="17.25" customHeight="1">
      <c r="A27" s="311" t="s">
        <v>450</v>
      </c>
      <c r="B27" s="311"/>
      <c r="C27" s="311"/>
      <c r="D27" s="311"/>
      <c r="E27" s="311"/>
    </row>
    <row r="28" spans="1:5" ht="48" customHeight="1">
      <c r="A28" s="283" t="s">
        <v>296</v>
      </c>
      <c r="B28" s="283"/>
      <c r="C28" s="283"/>
      <c r="D28" s="283"/>
      <c r="E28" s="283"/>
    </row>
    <row r="29" spans="1:5" ht="33.75" customHeight="1">
      <c r="A29" s="283" t="s">
        <v>297</v>
      </c>
      <c r="B29" s="283"/>
      <c r="C29" s="283"/>
      <c r="D29" s="283"/>
      <c r="E29" s="283"/>
    </row>
    <row r="30" spans="1:5" ht="36" customHeight="1">
      <c r="A30" s="283" t="s">
        <v>187</v>
      </c>
      <c r="B30" s="283"/>
      <c r="C30" s="283"/>
      <c r="D30" s="283"/>
      <c r="E30" s="283"/>
    </row>
    <row r="31" spans="1:5" ht="15.75" customHeight="1">
      <c r="A31" s="311" t="s">
        <v>181</v>
      </c>
      <c r="B31" s="311"/>
      <c r="C31" s="311"/>
      <c r="D31" s="311"/>
      <c r="E31" s="311"/>
    </row>
    <row r="32" spans="1:5" ht="15.75" customHeight="1">
      <c r="A32" s="282" t="s">
        <v>298</v>
      </c>
      <c r="B32" s="282"/>
      <c r="C32" s="282"/>
      <c r="D32" s="282"/>
      <c r="E32" s="282"/>
    </row>
    <row r="33" spans="1:5" ht="29.25" customHeight="1">
      <c r="A33" s="282" t="s">
        <v>188</v>
      </c>
      <c r="B33" s="282"/>
      <c r="C33" s="282"/>
      <c r="D33" s="282"/>
      <c r="E33" s="282"/>
    </row>
    <row r="34" spans="1:5" ht="15.75" customHeight="1">
      <c r="A34" s="282" t="s">
        <v>189</v>
      </c>
      <c r="B34" s="282"/>
      <c r="C34" s="282"/>
      <c r="D34" s="282"/>
      <c r="E34" s="282"/>
    </row>
    <row r="35" spans="1:5" ht="45" customHeight="1">
      <c r="A35" s="311" t="s">
        <v>78</v>
      </c>
      <c r="B35" s="311"/>
      <c r="C35" s="311"/>
      <c r="D35" s="311"/>
      <c r="E35" s="311"/>
    </row>
    <row r="36" spans="1:5" ht="15.75" customHeight="1" hidden="1">
      <c r="A36" s="311" t="s">
        <v>190</v>
      </c>
      <c r="B36" s="311"/>
      <c r="C36" s="311"/>
      <c r="D36" s="311"/>
      <c r="E36" s="311"/>
    </row>
    <row r="37" spans="1:5" ht="14.25" customHeight="1" hidden="1">
      <c r="A37" s="311" t="s">
        <v>451</v>
      </c>
      <c r="B37" s="311"/>
      <c r="C37" s="311"/>
      <c r="D37" s="311"/>
      <c r="E37" s="311"/>
    </row>
    <row r="38" spans="1:5" ht="13.5" customHeight="1">
      <c r="A38" s="311" t="s">
        <v>79</v>
      </c>
      <c r="B38" s="311"/>
      <c r="C38" s="311"/>
      <c r="D38" s="311"/>
      <c r="E38" s="311"/>
    </row>
    <row r="39" spans="1:5" ht="46.5" customHeight="1">
      <c r="A39" s="282" t="s">
        <v>72</v>
      </c>
      <c r="B39" s="283"/>
      <c r="C39" s="283"/>
      <c r="D39" s="283"/>
      <c r="E39" s="283"/>
    </row>
    <row r="40" spans="1:5" ht="20.25" customHeight="1">
      <c r="A40" s="311" t="s">
        <v>80</v>
      </c>
      <c r="B40" s="311"/>
      <c r="C40" s="311"/>
      <c r="D40" s="311"/>
      <c r="E40" s="311"/>
    </row>
    <row r="41" spans="1:5" ht="33.75" customHeight="1">
      <c r="A41" s="282" t="s">
        <v>73</v>
      </c>
      <c r="B41" s="283"/>
      <c r="C41" s="283"/>
      <c r="D41" s="283"/>
      <c r="E41" s="283"/>
    </row>
    <row r="42" spans="1:5" s="78" customFormat="1" ht="15" customHeight="1">
      <c r="A42" s="311" t="s">
        <v>81</v>
      </c>
      <c r="B42" s="311"/>
      <c r="C42" s="311"/>
      <c r="D42" s="311"/>
      <c r="E42" s="311"/>
    </row>
    <row r="43" spans="1:5" s="78" customFormat="1" ht="16.5" customHeight="1">
      <c r="A43" s="282" t="s">
        <v>71</v>
      </c>
      <c r="B43" s="283"/>
      <c r="C43" s="283"/>
      <c r="D43" s="283"/>
      <c r="E43" s="283"/>
    </row>
    <row r="44" spans="1:5" ht="19.5" customHeight="1">
      <c r="A44" s="311" t="s">
        <v>82</v>
      </c>
      <c r="B44" s="311"/>
      <c r="C44" s="311"/>
      <c r="D44" s="311"/>
      <c r="E44" s="311"/>
    </row>
    <row r="45" spans="1:5" ht="63" customHeight="1">
      <c r="A45" s="263" t="s">
        <v>74</v>
      </c>
      <c r="B45" s="283"/>
      <c r="C45" s="283"/>
      <c r="D45" s="283"/>
      <c r="E45" s="283"/>
    </row>
    <row r="46" spans="1:5" s="78" customFormat="1" ht="36.75" customHeight="1">
      <c r="A46" s="279" t="s">
        <v>75</v>
      </c>
      <c r="B46" s="281"/>
      <c r="C46" s="281"/>
      <c r="D46" s="281"/>
      <c r="E46" s="281"/>
    </row>
    <row r="47" spans="1:5" ht="75.75" customHeight="1">
      <c r="A47" s="263" t="s">
        <v>76</v>
      </c>
      <c r="B47" s="283"/>
      <c r="C47" s="283"/>
      <c r="D47" s="283"/>
      <c r="E47" s="283"/>
    </row>
    <row r="48" spans="1:5" ht="15" customHeight="1">
      <c r="A48" s="76"/>
      <c r="B48" s="76"/>
      <c r="C48" s="76"/>
      <c r="D48" s="76"/>
      <c r="E48" s="76"/>
    </row>
    <row r="49" spans="1:5" ht="15" customHeight="1" hidden="1">
      <c r="A49" s="311" t="s">
        <v>452</v>
      </c>
      <c r="B49" s="311"/>
      <c r="C49" s="311"/>
      <c r="D49" s="311"/>
      <c r="E49" s="311"/>
    </row>
    <row r="50" spans="1:5" ht="23.25" customHeight="1" hidden="1">
      <c r="A50" s="283" t="s">
        <v>453</v>
      </c>
      <c r="B50" s="283"/>
      <c r="C50" s="283"/>
      <c r="D50" s="283"/>
      <c r="E50" s="283"/>
    </row>
    <row r="51" spans="1:5" ht="21" customHeight="1" hidden="1">
      <c r="A51" s="283" t="s">
        <v>454</v>
      </c>
      <c r="B51" s="283"/>
      <c r="C51" s="283"/>
      <c r="D51" s="283"/>
      <c r="E51" s="283"/>
    </row>
    <row r="52" spans="1:5" ht="21.75" customHeight="1" hidden="1">
      <c r="A52" s="283" t="s">
        <v>455</v>
      </c>
      <c r="B52" s="283"/>
      <c r="C52" s="283"/>
      <c r="D52" s="283"/>
      <c r="E52" s="283"/>
    </row>
    <row r="53" spans="1:5" ht="19.5" customHeight="1" hidden="1">
      <c r="A53" s="283" t="s">
        <v>456</v>
      </c>
      <c r="B53" s="283"/>
      <c r="C53" s="283"/>
      <c r="D53" s="283"/>
      <c r="E53" s="283"/>
    </row>
    <row r="54" spans="1:5" ht="19.5" customHeight="1" hidden="1">
      <c r="A54" s="283" t="s">
        <v>457</v>
      </c>
      <c r="B54" s="283"/>
      <c r="C54" s="283"/>
      <c r="D54" s="283"/>
      <c r="E54" s="283"/>
    </row>
    <row r="55" spans="1:5" ht="19.5" customHeight="1" hidden="1">
      <c r="A55" s="283" t="s">
        <v>458</v>
      </c>
      <c r="B55" s="283"/>
      <c r="C55" s="283"/>
      <c r="D55" s="283"/>
      <c r="E55" s="283"/>
    </row>
    <row r="56" spans="1:5" ht="19.5" customHeight="1" hidden="1">
      <c r="A56" s="311" t="s">
        <v>459</v>
      </c>
      <c r="B56" s="311"/>
      <c r="C56" s="311"/>
      <c r="D56" s="311"/>
      <c r="E56" s="311"/>
    </row>
    <row r="57" spans="1:5" ht="19.5" customHeight="1" hidden="1">
      <c r="A57" s="311" t="s">
        <v>460</v>
      </c>
      <c r="B57" s="311"/>
      <c r="C57" s="311"/>
      <c r="D57" s="311"/>
      <c r="E57" s="311"/>
    </row>
    <row r="58" spans="1:5" ht="15.75" customHeight="1" hidden="1">
      <c r="A58" s="283" t="s">
        <v>461</v>
      </c>
      <c r="B58" s="283"/>
      <c r="C58" s="283"/>
      <c r="D58" s="283"/>
      <c r="E58" s="283"/>
    </row>
    <row r="59" spans="1:5" ht="15.75" customHeight="1" hidden="1">
      <c r="A59" s="283" t="s">
        <v>462</v>
      </c>
      <c r="B59" s="283"/>
      <c r="C59" s="283"/>
      <c r="D59" s="283"/>
      <c r="E59" s="283"/>
    </row>
    <row r="60" spans="1:5" ht="15.75" customHeight="1">
      <c r="A60" s="311" t="s">
        <v>83</v>
      </c>
      <c r="B60" s="311"/>
      <c r="C60" s="311"/>
      <c r="D60" s="311"/>
      <c r="E60" s="311"/>
    </row>
    <row r="61" spans="1:5" ht="138.75" customHeight="1">
      <c r="A61" s="283" t="s">
        <v>77</v>
      </c>
      <c r="B61" s="311"/>
      <c r="C61" s="311"/>
      <c r="D61" s="311"/>
      <c r="E61" s="311"/>
    </row>
    <row r="62" spans="1:5" ht="15.75" customHeight="1" hidden="1">
      <c r="A62" s="311" t="s">
        <v>463</v>
      </c>
      <c r="B62" s="311"/>
      <c r="C62" s="311"/>
      <c r="D62" s="311"/>
      <c r="E62" s="311"/>
    </row>
    <row r="63" spans="1:2" ht="14.25">
      <c r="A63" s="60"/>
      <c r="B63" s="60"/>
    </row>
    <row r="64" spans="1:5" ht="16.5" customHeight="1">
      <c r="A64" s="263" t="s">
        <v>464</v>
      </c>
      <c r="B64" s="263"/>
      <c r="C64" s="263"/>
      <c r="D64" s="263"/>
      <c r="E64" s="263"/>
    </row>
    <row r="65" spans="1:5" ht="17.25" customHeight="1">
      <c r="A65" s="283" t="s">
        <v>51</v>
      </c>
      <c r="B65" s="283"/>
      <c r="C65" s="283"/>
      <c r="D65" s="283"/>
      <c r="E65" s="283"/>
    </row>
    <row r="66" spans="1:5" ht="31.5" customHeight="1">
      <c r="A66" s="283" t="s">
        <v>50</v>
      </c>
      <c r="B66" s="283"/>
      <c r="C66" s="283"/>
      <c r="D66" s="283"/>
      <c r="E66" s="283"/>
    </row>
    <row r="67" spans="1:5" ht="46.5" customHeight="1">
      <c r="A67" s="283" t="s">
        <v>49</v>
      </c>
      <c r="B67" s="283"/>
      <c r="C67" s="283"/>
      <c r="D67" s="283"/>
      <c r="E67" s="283"/>
    </row>
    <row r="68" spans="1:5" ht="45.75" customHeight="1">
      <c r="A68" s="283" t="s">
        <v>48</v>
      </c>
      <c r="B68" s="283"/>
      <c r="C68" s="283"/>
      <c r="D68" s="283"/>
      <c r="E68" s="283"/>
    </row>
    <row r="69" spans="1:5" ht="15.75" customHeight="1" hidden="1">
      <c r="A69" s="283" t="s">
        <v>465</v>
      </c>
      <c r="B69" s="283"/>
      <c r="C69" s="283"/>
      <c r="D69" s="283"/>
      <c r="E69" s="283"/>
    </row>
    <row r="70" spans="1:5" ht="15.75" customHeight="1" hidden="1">
      <c r="A70" s="283" t="s">
        <v>466</v>
      </c>
      <c r="B70" s="283"/>
      <c r="C70" s="283"/>
      <c r="D70" s="283"/>
      <c r="E70" s="283"/>
    </row>
    <row r="71" spans="1:2" ht="14.25">
      <c r="A71" s="60"/>
      <c r="B71" s="60"/>
    </row>
    <row r="72" spans="1:5" ht="19.5" customHeight="1">
      <c r="A72" s="263" t="s">
        <v>191</v>
      </c>
      <c r="B72" s="263"/>
      <c r="C72" s="263"/>
      <c r="D72" s="263"/>
      <c r="E72" s="263"/>
    </row>
    <row r="73" spans="1:5" ht="15.75" customHeight="1">
      <c r="A73" s="263" t="s">
        <v>467</v>
      </c>
      <c r="B73" s="263"/>
      <c r="C73" s="263"/>
      <c r="D73" s="263"/>
      <c r="E73" s="263"/>
    </row>
    <row r="74" spans="1:5" ht="19.5" customHeight="1">
      <c r="A74" s="392" t="s">
        <v>84</v>
      </c>
      <c r="B74" s="392"/>
      <c r="C74" s="392"/>
      <c r="D74" s="392"/>
      <c r="E74" s="392"/>
    </row>
    <row r="75" spans="1:5" ht="15.75" customHeight="1">
      <c r="A75" s="278" t="s">
        <v>468</v>
      </c>
      <c r="B75" s="278"/>
      <c r="D75" s="220">
        <v>42460</v>
      </c>
      <c r="E75" s="220">
        <v>42094</v>
      </c>
    </row>
    <row r="76" spans="1:4" ht="17.25" customHeight="1">
      <c r="A76" s="303" t="s">
        <v>469</v>
      </c>
      <c r="B76" s="303"/>
      <c r="C76" s="87"/>
      <c r="D76" s="87"/>
    </row>
    <row r="77" spans="1:5" ht="15.75" customHeight="1">
      <c r="A77" s="303" t="s">
        <v>470</v>
      </c>
      <c r="B77" s="303"/>
      <c r="C77" s="87"/>
      <c r="D77" s="87">
        <v>1085308096</v>
      </c>
      <c r="E77" s="142">
        <v>400999230</v>
      </c>
    </row>
    <row r="78" spans="1:4" ht="15" customHeight="1">
      <c r="A78" s="303" t="s">
        <v>471</v>
      </c>
      <c r="B78" s="303"/>
      <c r="C78" s="87"/>
      <c r="D78" s="87"/>
    </row>
    <row r="79" spans="1:5" ht="14.25" customHeight="1">
      <c r="A79" s="350" t="s">
        <v>195</v>
      </c>
      <c r="B79" s="303"/>
      <c r="C79" s="88"/>
      <c r="D79" s="87">
        <v>13800000000</v>
      </c>
      <c r="E79" s="142">
        <v>10500000000</v>
      </c>
    </row>
    <row r="80" spans="1:5" ht="15.75" customHeight="1">
      <c r="A80" s="303" t="s">
        <v>472</v>
      </c>
      <c r="B80" s="303"/>
      <c r="C80" s="88"/>
      <c r="D80" s="89">
        <v>1831761000</v>
      </c>
      <c r="E80" s="144">
        <v>275060000</v>
      </c>
    </row>
    <row r="81" spans="1:5" ht="16.5" customHeight="1">
      <c r="A81" s="351" t="s">
        <v>482</v>
      </c>
      <c r="B81" s="352"/>
      <c r="C81" s="88">
        <f>SUM(C76:C80)</f>
        <v>0</v>
      </c>
      <c r="D81" s="250">
        <f>SUM(D76:D80)</f>
        <v>16717069096</v>
      </c>
      <c r="E81" s="250">
        <f>SUM(E76:E80)</f>
        <v>11176059230</v>
      </c>
    </row>
    <row r="82" spans="1:5" ht="13.5" customHeight="1">
      <c r="A82" s="4"/>
      <c r="B82" s="2"/>
      <c r="C82" s="88"/>
      <c r="D82" s="250"/>
      <c r="E82" s="250"/>
    </row>
    <row r="83" spans="1:5" ht="20.25" customHeight="1">
      <c r="A83" s="263" t="s">
        <v>474</v>
      </c>
      <c r="B83" s="263"/>
      <c r="C83" s="263"/>
      <c r="D83" s="263"/>
      <c r="E83" s="263"/>
    </row>
    <row r="84" spans="1:5" ht="46.5" customHeight="1">
      <c r="A84" s="353" t="s">
        <v>475</v>
      </c>
      <c r="B84" s="353"/>
      <c r="C84" s="198" t="s">
        <v>476</v>
      </c>
      <c r="D84" s="364" t="s">
        <v>477</v>
      </c>
      <c r="E84" s="364"/>
    </row>
    <row r="85" spans="1:5" ht="16.5" customHeight="1">
      <c r="A85" s="264" t="s">
        <v>478</v>
      </c>
      <c r="B85" s="264"/>
      <c r="C85" s="92"/>
      <c r="D85" s="355"/>
      <c r="E85" s="355"/>
    </row>
    <row r="86" spans="1:5" ht="12.75" customHeight="1">
      <c r="A86" s="269" t="s">
        <v>479</v>
      </c>
      <c r="B86" s="269"/>
      <c r="C86" s="218"/>
      <c r="D86" s="365"/>
      <c r="E86" s="366"/>
    </row>
    <row r="87" spans="1:5" ht="15" customHeight="1">
      <c r="A87" s="266" t="s">
        <v>480</v>
      </c>
      <c r="B87" s="266"/>
      <c r="C87" s="178"/>
      <c r="D87" s="356"/>
      <c r="E87" s="357"/>
    </row>
    <row r="88" spans="1:5" ht="16.5" customHeight="1">
      <c r="A88" s="267" t="s">
        <v>481</v>
      </c>
      <c r="B88" s="267"/>
      <c r="C88" s="179"/>
      <c r="D88" s="358"/>
      <c r="E88" s="359"/>
    </row>
    <row r="89" spans="1:5" ht="14.25">
      <c r="A89" s="265" t="s">
        <v>482</v>
      </c>
      <c r="B89" s="265"/>
      <c r="C89" s="92"/>
      <c r="D89" s="355"/>
      <c r="E89" s="355"/>
    </row>
    <row r="90" spans="1:5" ht="14.25">
      <c r="A90" s="264" t="s">
        <v>483</v>
      </c>
      <c r="B90" s="264"/>
      <c r="C90" s="92"/>
      <c r="D90" s="355"/>
      <c r="E90" s="355"/>
    </row>
    <row r="91" spans="1:5" ht="14.25" customHeight="1">
      <c r="A91" s="269" t="s">
        <v>484</v>
      </c>
      <c r="B91" s="269"/>
      <c r="C91" s="219">
        <v>10964447</v>
      </c>
      <c r="D91" s="360">
        <v>97163658500</v>
      </c>
      <c r="E91" s="361"/>
    </row>
    <row r="92" spans="1:5" ht="13.5" customHeight="1">
      <c r="A92" s="266" t="s">
        <v>485</v>
      </c>
      <c r="B92" s="266"/>
      <c r="C92" s="178"/>
      <c r="D92" s="356"/>
      <c r="E92" s="357"/>
    </row>
    <row r="93" spans="1:5" ht="15.75" customHeight="1">
      <c r="A93" s="267" t="s">
        <v>486</v>
      </c>
      <c r="B93" s="267"/>
      <c r="C93" s="179"/>
      <c r="D93" s="358"/>
      <c r="E93" s="359"/>
    </row>
    <row r="94" spans="1:5" ht="14.25">
      <c r="A94" s="265" t="s">
        <v>482</v>
      </c>
      <c r="B94" s="265"/>
      <c r="C94" s="92">
        <f>+C91</f>
        <v>10964447</v>
      </c>
      <c r="D94" s="355">
        <f>+D91</f>
        <v>97163658500</v>
      </c>
      <c r="E94" s="355"/>
    </row>
    <row r="95" spans="1:2" ht="14.25">
      <c r="A95" s="52"/>
      <c r="B95" s="52"/>
    </row>
    <row r="96" spans="1:5" ht="18.75" customHeight="1">
      <c r="A96" s="272" t="s">
        <v>53</v>
      </c>
      <c r="B96" s="272"/>
      <c r="C96" s="272"/>
      <c r="D96" s="272"/>
      <c r="E96" s="272"/>
    </row>
    <row r="97" spans="1:5" ht="18.75" customHeight="1" hidden="1">
      <c r="A97" s="272" t="s">
        <v>487</v>
      </c>
      <c r="B97" s="272"/>
      <c r="C97" s="272"/>
      <c r="D97" s="272"/>
      <c r="E97" s="118"/>
    </row>
    <row r="98" spans="1:5" ht="15" customHeight="1" hidden="1">
      <c r="A98" s="258" t="s">
        <v>488</v>
      </c>
      <c r="B98" s="258"/>
      <c r="C98" s="312" t="s">
        <v>489</v>
      </c>
      <c r="D98" s="312"/>
      <c r="E98" s="166" t="s">
        <v>490</v>
      </c>
    </row>
    <row r="99" spans="1:5" ht="14.25" hidden="1">
      <c r="A99" s="258"/>
      <c r="B99" s="258"/>
      <c r="C99" s="146" t="s">
        <v>491</v>
      </c>
      <c r="D99" s="146" t="s">
        <v>492</v>
      </c>
      <c r="E99" s="146" t="s">
        <v>491</v>
      </c>
    </row>
    <row r="100" spans="1:5" ht="14.25" hidden="1">
      <c r="A100" s="73"/>
      <c r="B100" s="73"/>
      <c r="C100" s="146"/>
      <c r="D100" s="146"/>
      <c r="E100" s="146"/>
    </row>
    <row r="101" spans="1:5" ht="29.25" customHeight="1" hidden="1">
      <c r="A101" s="258" t="s">
        <v>482</v>
      </c>
      <c r="B101" s="258"/>
      <c r="C101" s="146"/>
      <c r="D101" s="146"/>
      <c r="E101" s="146"/>
    </row>
    <row r="102" spans="1:5" ht="14.25" hidden="1">
      <c r="A102" s="205"/>
      <c r="B102" s="205"/>
      <c r="C102" s="118"/>
      <c r="D102" s="118"/>
      <c r="E102" s="118"/>
    </row>
    <row r="103" spans="1:5" ht="18" customHeight="1" hidden="1" thickBot="1">
      <c r="A103" s="272" t="s">
        <v>493</v>
      </c>
      <c r="B103" s="272"/>
      <c r="C103" s="272"/>
      <c r="D103" s="272"/>
      <c r="E103" s="272"/>
    </row>
    <row r="104" spans="1:5" ht="14.25" hidden="1">
      <c r="A104" s="205"/>
      <c r="B104" s="205"/>
      <c r="C104" s="118"/>
      <c r="D104" s="118"/>
      <c r="E104" s="118"/>
    </row>
    <row r="105" spans="1:5" ht="18" customHeight="1" hidden="1">
      <c r="A105" s="272" t="s">
        <v>494</v>
      </c>
      <c r="B105" s="272"/>
      <c r="C105" s="272"/>
      <c r="D105" s="272"/>
      <c r="E105" s="272"/>
    </row>
    <row r="106" spans="1:5" ht="14.25" hidden="1">
      <c r="A106" s="205"/>
      <c r="B106" s="205"/>
      <c r="C106" s="118"/>
      <c r="D106" s="118"/>
      <c r="E106" s="118"/>
    </row>
    <row r="107" spans="1:5" ht="21" customHeight="1" hidden="1">
      <c r="A107" s="272" t="s">
        <v>495</v>
      </c>
      <c r="B107" s="272"/>
      <c r="C107" s="272"/>
      <c r="D107" s="272"/>
      <c r="E107" s="272"/>
    </row>
    <row r="108" spans="1:5" ht="27.75" customHeight="1" hidden="1">
      <c r="A108" s="258" t="s">
        <v>496</v>
      </c>
      <c r="B108" s="114"/>
      <c r="C108" s="312">
        <v>2015</v>
      </c>
      <c r="D108" s="312"/>
      <c r="E108" s="166">
        <v>2014</v>
      </c>
    </row>
    <row r="109" spans="1:5" ht="14.25" hidden="1">
      <c r="A109" s="258"/>
      <c r="B109" s="114"/>
      <c r="C109" s="146" t="s">
        <v>491</v>
      </c>
      <c r="D109" s="146" t="s">
        <v>492</v>
      </c>
      <c r="E109" s="146" t="s">
        <v>491</v>
      </c>
    </row>
    <row r="110" spans="1:5" ht="14.25" hidden="1">
      <c r="A110" s="73"/>
      <c r="B110" s="73"/>
      <c r="C110" s="146"/>
      <c r="D110" s="146"/>
      <c r="E110" s="146"/>
    </row>
    <row r="111" spans="1:5" ht="28.5" hidden="1">
      <c r="A111" s="73" t="s">
        <v>482</v>
      </c>
      <c r="B111" s="73"/>
      <c r="C111" s="146"/>
      <c r="D111" s="146"/>
      <c r="E111" s="146"/>
    </row>
    <row r="112" spans="1:5" ht="14.25" hidden="1">
      <c r="A112" s="205"/>
      <c r="B112" s="205"/>
      <c r="C112" s="118"/>
      <c r="D112" s="118"/>
      <c r="E112" s="118"/>
    </row>
    <row r="113" spans="1:5" ht="35.25" customHeight="1" hidden="1">
      <c r="A113" s="272" t="s">
        <v>497</v>
      </c>
      <c r="B113" s="272"/>
      <c r="C113" s="272"/>
      <c r="D113" s="272"/>
      <c r="E113" s="272"/>
    </row>
    <row r="114" spans="1:5" ht="17.25" customHeight="1" hidden="1">
      <c r="A114" s="272" t="s">
        <v>498</v>
      </c>
      <c r="B114" s="272"/>
      <c r="C114" s="272"/>
      <c r="D114" s="272"/>
      <c r="E114" s="272"/>
    </row>
    <row r="115" spans="1:5" ht="19.5" customHeight="1" hidden="1" thickBot="1">
      <c r="A115" s="272" t="s">
        <v>499</v>
      </c>
      <c r="B115" s="272"/>
      <c r="C115" s="272"/>
      <c r="D115" s="272"/>
      <c r="E115" s="272"/>
    </row>
    <row r="116" spans="1:5" ht="49.5" customHeight="1" hidden="1">
      <c r="A116" s="318" t="s">
        <v>512</v>
      </c>
      <c r="B116" s="318"/>
      <c r="C116" s="318"/>
      <c r="D116" s="318"/>
      <c r="E116" s="318"/>
    </row>
    <row r="117" spans="1:5" ht="22.5" customHeight="1" hidden="1" thickBot="1">
      <c r="A117" s="272" t="s">
        <v>513</v>
      </c>
      <c r="B117" s="272"/>
      <c r="C117" s="272"/>
      <c r="D117" s="272"/>
      <c r="E117" s="272"/>
    </row>
    <row r="118" spans="1:5" ht="15" customHeight="1">
      <c r="A118" s="110"/>
      <c r="B118" s="73"/>
      <c r="C118" s="146"/>
      <c r="D118" s="146"/>
      <c r="E118" s="146"/>
    </row>
    <row r="119" spans="1:5" ht="18" customHeight="1" hidden="1">
      <c r="A119" s="273" t="s">
        <v>52</v>
      </c>
      <c r="B119" s="273"/>
      <c r="C119" s="273"/>
      <c r="D119" s="273"/>
      <c r="E119" s="273"/>
    </row>
    <row r="120" spans="1:5" ht="15" customHeight="1" hidden="1">
      <c r="A120" s="315" t="s">
        <v>482</v>
      </c>
      <c r="B120" s="315"/>
      <c r="C120" s="315"/>
      <c r="D120" s="315"/>
      <c r="E120" s="146"/>
    </row>
    <row r="121" spans="1:5" ht="19.5" customHeight="1">
      <c r="A121" s="264" t="s">
        <v>85</v>
      </c>
      <c r="B121" s="264"/>
      <c r="C121" s="264"/>
      <c r="D121" s="196">
        <v>42460</v>
      </c>
      <c r="E121" s="196">
        <v>42094</v>
      </c>
    </row>
    <row r="122" spans="1:5" ht="17.25" customHeight="1">
      <c r="A122" s="432" t="s">
        <v>517</v>
      </c>
      <c r="B122" s="432"/>
      <c r="C122" s="432"/>
      <c r="D122" s="251"/>
      <c r="E122" s="252"/>
    </row>
    <row r="123" spans="1:5" ht="15" customHeight="1">
      <c r="A123" s="313" t="s">
        <v>520</v>
      </c>
      <c r="B123" s="313"/>
      <c r="C123" s="313"/>
      <c r="D123" s="253">
        <v>95761113</v>
      </c>
      <c r="E123" s="253">
        <v>242790281</v>
      </c>
    </row>
    <row r="124" spans="1:5" ht="19.5" customHeight="1" hidden="1">
      <c r="A124" s="313" t="s">
        <v>521</v>
      </c>
      <c r="B124" s="313"/>
      <c r="C124" s="313"/>
      <c r="D124" s="313"/>
      <c r="E124" s="253"/>
    </row>
    <row r="125" spans="1:5" ht="16.5" customHeight="1" hidden="1">
      <c r="A125" s="313" t="s">
        <v>522</v>
      </c>
      <c r="B125" s="313"/>
      <c r="C125" s="313"/>
      <c r="D125" s="313"/>
      <c r="E125" s="254"/>
    </row>
    <row r="126" spans="1:5" ht="15" customHeight="1" hidden="1">
      <c r="A126" s="391" t="s">
        <v>523</v>
      </c>
      <c r="B126" s="391"/>
      <c r="C126" s="391"/>
      <c r="D126" s="255"/>
      <c r="E126" s="254"/>
    </row>
    <row r="127" spans="1:5" ht="15" customHeight="1" hidden="1">
      <c r="A127" s="391" t="s">
        <v>482</v>
      </c>
      <c r="B127" s="391"/>
      <c r="C127" s="391"/>
      <c r="D127" s="255"/>
      <c r="E127" s="253"/>
    </row>
    <row r="128" spans="1:5" ht="15.75" customHeight="1" hidden="1">
      <c r="A128" s="313" t="s">
        <v>519</v>
      </c>
      <c r="B128" s="313"/>
      <c r="C128" s="313"/>
      <c r="D128" s="256"/>
      <c r="E128" s="253"/>
    </row>
    <row r="129" spans="1:5" ht="16.5" customHeight="1" hidden="1">
      <c r="A129" s="314" t="s">
        <v>524</v>
      </c>
      <c r="B129" s="314"/>
      <c r="C129" s="314"/>
      <c r="D129" s="314"/>
      <c r="E129" s="254"/>
    </row>
    <row r="130" spans="1:5" ht="15" customHeight="1">
      <c r="A130" s="313" t="s">
        <v>525</v>
      </c>
      <c r="B130" s="313"/>
      <c r="C130" s="313"/>
      <c r="D130" s="256"/>
      <c r="E130" s="254"/>
    </row>
    <row r="131" spans="1:5" ht="16.5" customHeight="1">
      <c r="A131" s="313" t="s">
        <v>526</v>
      </c>
      <c r="B131" s="313"/>
      <c r="C131" s="313"/>
      <c r="D131" s="253">
        <f>546641043+6595455</f>
        <v>553236498</v>
      </c>
      <c r="E131" s="253">
        <f>143534754+3545749</f>
        <v>147080503</v>
      </c>
    </row>
    <row r="132" spans="1:5" ht="15" customHeight="1">
      <c r="A132" s="313" t="s">
        <v>527</v>
      </c>
      <c r="B132" s="313"/>
      <c r="C132" s="313"/>
      <c r="D132" s="255"/>
      <c r="E132" s="253"/>
    </row>
    <row r="133" spans="1:5" ht="15" customHeight="1">
      <c r="A133" s="371" t="s">
        <v>528</v>
      </c>
      <c r="B133" s="371"/>
      <c r="C133" s="371"/>
      <c r="D133" s="257">
        <v>1070239281</v>
      </c>
      <c r="E133" s="257">
        <v>1222387280</v>
      </c>
    </row>
    <row r="134" spans="1:5" ht="16.5" customHeight="1">
      <c r="A134" s="372" t="s">
        <v>482</v>
      </c>
      <c r="B134" s="373"/>
      <c r="C134" s="374"/>
      <c r="D134" s="92">
        <f>+D122+D123+D130+D131+D132+D133</f>
        <v>1719236892</v>
      </c>
      <c r="E134" s="92">
        <f>+E122+E123+E130+E131+E132+E133</f>
        <v>1612258064</v>
      </c>
    </row>
    <row r="135" spans="1:5" ht="15" customHeight="1" hidden="1">
      <c r="A135" s="315" t="s">
        <v>529</v>
      </c>
      <c r="B135" s="315"/>
      <c r="C135" s="315"/>
      <c r="D135" s="315"/>
      <c r="E135" s="117"/>
    </row>
    <row r="136" spans="1:5" ht="15" customHeight="1" hidden="1">
      <c r="A136" s="316" t="s">
        <v>530</v>
      </c>
      <c r="B136" s="316"/>
      <c r="C136" s="316"/>
      <c r="D136" s="316"/>
      <c r="E136" s="113"/>
    </row>
    <row r="137" spans="1:5" ht="15.75" customHeight="1" hidden="1" thickBot="1">
      <c r="A137" s="354"/>
      <c r="B137" s="354"/>
      <c r="C137" s="354"/>
      <c r="D137" s="354"/>
      <c r="E137" s="217"/>
    </row>
    <row r="138" spans="1:5" ht="15" customHeight="1">
      <c r="A138" s="115"/>
      <c r="B138" s="115"/>
      <c r="C138" s="315"/>
      <c r="D138" s="315"/>
      <c r="E138" s="315"/>
    </row>
    <row r="139" spans="1:5" ht="17.25" customHeight="1">
      <c r="A139" s="278" t="s">
        <v>86</v>
      </c>
      <c r="B139" s="278"/>
      <c r="C139" s="147"/>
      <c r="D139" s="147"/>
      <c r="E139" s="147"/>
    </row>
    <row r="140" spans="1:5" ht="15.75" customHeight="1" hidden="1">
      <c r="A140" s="350" t="s">
        <v>184</v>
      </c>
      <c r="B140" s="303"/>
      <c r="C140" s="113"/>
      <c r="D140" s="113"/>
      <c r="E140" s="113"/>
    </row>
    <row r="141" spans="1:5" ht="15.75" customHeight="1" hidden="1">
      <c r="A141" s="350" t="s">
        <v>183</v>
      </c>
      <c r="B141" s="303"/>
      <c r="C141" s="113"/>
      <c r="D141" s="113"/>
      <c r="E141" s="113"/>
    </row>
    <row r="142" spans="1:5" ht="15.75" customHeight="1" hidden="1">
      <c r="A142" s="3"/>
      <c r="B142" s="3" t="s">
        <v>482</v>
      </c>
      <c r="C142" s="113"/>
      <c r="D142" s="113"/>
      <c r="E142" s="113"/>
    </row>
    <row r="143" spans="1:5" ht="18.75" customHeight="1">
      <c r="A143" s="278" t="s">
        <v>87</v>
      </c>
      <c r="B143" s="278"/>
      <c r="C143" s="278"/>
      <c r="D143" s="147"/>
      <c r="E143" s="147"/>
    </row>
    <row r="144" spans="1:5" ht="15.75" customHeight="1" hidden="1">
      <c r="A144" s="303" t="s">
        <v>531</v>
      </c>
      <c r="B144" s="303"/>
      <c r="C144" s="113"/>
      <c r="D144" s="113"/>
      <c r="E144" s="113"/>
    </row>
    <row r="145" spans="1:5" ht="15.75" customHeight="1" hidden="1">
      <c r="A145" s="303" t="s">
        <v>532</v>
      </c>
      <c r="B145" s="303"/>
      <c r="C145" s="113"/>
      <c r="D145" s="113"/>
      <c r="E145" s="113"/>
    </row>
    <row r="146" spans="1:5" ht="15.75" customHeight="1" hidden="1">
      <c r="A146" s="303" t="s">
        <v>533</v>
      </c>
      <c r="B146" s="303"/>
      <c r="C146" s="113"/>
      <c r="D146" s="113"/>
      <c r="E146" s="113"/>
    </row>
    <row r="147" spans="1:5" ht="15.75" customHeight="1" hidden="1">
      <c r="A147" s="299" t="s">
        <v>534</v>
      </c>
      <c r="B147" s="299"/>
      <c r="C147" s="148"/>
      <c r="D147" s="148"/>
      <c r="E147" s="148"/>
    </row>
    <row r="148" spans="1:5" ht="15.75" customHeight="1" hidden="1">
      <c r="A148" s="81" t="s">
        <v>482</v>
      </c>
      <c r="B148" s="81"/>
      <c r="C148" s="149"/>
      <c r="D148" s="149"/>
      <c r="E148" s="149"/>
    </row>
    <row r="149" spans="1:5" ht="17.25" customHeight="1">
      <c r="A149" s="264" t="s">
        <v>88</v>
      </c>
      <c r="B149" s="264"/>
      <c r="C149" s="264"/>
      <c r="D149" s="196">
        <v>42460</v>
      </c>
      <c r="E149" s="196">
        <v>42094</v>
      </c>
    </row>
    <row r="150" spans="1:5" ht="15" customHeight="1">
      <c r="A150" s="269" t="s">
        <v>54</v>
      </c>
      <c r="B150" s="269"/>
      <c r="C150" s="269"/>
      <c r="D150" s="123">
        <v>17108997</v>
      </c>
      <c r="E150" s="123">
        <v>4417416</v>
      </c>
    </row>
    <row r="151" spans="1:5" ht="15" customHeight="1">
      <c r="A151" s="266" t="s">
        <v>535</v>
      </c>
      <c r="B151" s="266"/>
      <c r="C151" s="266"/>
      <c r="D151" s="222">
        <f>3523444+1831761000</f>
        <v>1835284444</v>
      </c>
      <c r="E151" s="222">
        <f>2539476+272060000</f>
        <v>274599476</v>
      </c>
    </row>
    <row r="152" spans="1:5" ht="15" customHeight="1">
      <c r="A152" s="267" t="s">
        <v>536</v>
      </c>
      <c r="B152" s="267"/>
      <c r="C152" s="267"/>
      <c r="D152" s="223">
        <v>24424924</v>
      </c>
      <c r="E152" s="223">
        <v>515571</v>
      </c>
    </row>
    <row r="153" spans="1:5" ht="15" customHeight="1">
      <c r="A153" s="368" t="s">
        <v>518</v>
      </c>
      <c r="B153" s="368"/>
      <c r="C153" s="368"/>
      <c r="D153" s="221">
        <f>SUM(D150:D152)</f>
        <v>1876818365</v>
      </c>
      <c r="E153" s="221">
        <f>SUM(E150:E152)</f>
        <v>279532463</v>
      </c>
    </row>
    <row r="154" spans="1:5" ht="15" customHeight="1">
      <c r="A154" s="363"/>
      <c r="B154" s="363"/>
      <c r="C154" s="363"/>
      <c r="D154" s="363"/>
      <c r="E154" s="363"/>
    </row>
    <row r="155" spans="1:5" ht="15" customHeight="1">
      <c r="A155" s="264" t="s">
        <v>89</v>
      </c>
      <c r="B155" s="264"/>
      <c r="C155" s="264"/>
      <c r="D155" s="196">
        <v>42460</v>
      </c>
      <c r="E155" s="196">
        <v>42094</v>
      </c>
    </row>
    <row r="156" spans="1:5" ht="15" customHeight="1">
      <c r="A156" s="269" t="s">
        <v>537</v>
      </c>
      <c r="B156" s="269"/>
      <c r="C156" s="269"/>
      <c r="D156" s="123">
        <v>380000</v>
      </c>
      <c r="E156" s="123">
        <v>17641120</v>
      </c>
    </row>
    <row r="157" spans="1:5" ht="15" customHeight="1">
      <c r="A157" s="376" t="s">
        <v>55</v>
      </c>
      <c r="B157" s="267"/>
      <c r="C157" s="267"/>
      <c r="D157" s="223"/>
      <c r="E157" s="223"/>
    </row>
    <row r="158" spans="1:5" ht="15" customHeight="1">
      <c r="A158" s="368" t="s">
        <v>482</v>
      </c>
      <c r="B158" s="368"/>
      <c r="C158" s="368"/>
      <c r="D158" s="221">
        <f>+D157+D156</f>
        <v>380000</v>
      </c>
      <c r="E158" s="221">
        <f>+E157+E156</f>
        <v>17641120</v>
      </c>
    </row>
    <row r="159" spans="1:5" ht="15" customHeight="1">
      <c r="A159" s="3"/>
      <c r="B159" s="3"/>
      <c r="C159" s="3"/>
      <c r="D159" s="3"/>
      <c r="E159" s="3"/>
    </row>
    <row r="160" spans="1:5" ht="15" customHeight="1">
      <c r="A160" s="264" t="s">
        <v>92</v>
      </c>
      <c r="B160" s="264"/>
      <c r="C160" s="264"/>
      <c r="D160" s="196">
        <v>42460</v>
      </c>
      <c r="E160" s="196">
        <v>42094</v>
      </c>
    </row>
    <row r="161" spans="1:5" ht="14.25" customHeight="1">
      <c r="A161" s="369" t="s">
        <v>64</v>
      </c>
      <c r="B161" s="370"/>
      <c r="C161" s="370"/>
      <c r="D161" s="225"/>
      <c r="E161" s="225">
        <v>3669899</v>
      </c>
    </row>
    <row r="162" spans="1:5" ht="15" customHeight="1">
      <c r="A162" s="266" t="s">
        <v>538</v>
      </c>
      <c r="B162" s="266"/>
      <c r="C162" s="266"/>
      <c r="D162" s="222">
        <v>82764066</v>
      </c>
      <c r="E162" s="222">
        <v>38441811</v>
      </c>
    </row>
    <row r="163" spans="1:5" ht="15" customHeight="1">
      <c r="A163" s="266" t="s">
        <v>539</v>
      </c>
      <c r="B163" s="266"/>
      <c r="C163" s="266"/>
      <c r="D163" s="222"/>
      <c r="E163" s="222"/>
    </row>
    <row r="164" spans="1:5" ht="15" customHeight="1">
      <c r="A164" s="367" t="s">
        <v>540</v>
      </c>
      <c r="B164" s="367"/>
      <c r="C164" s="367"/>
      <c r="D164" s="224"/>
      <c r="E164" s="224"/>
    </row>
    <row r="165" spans="1:5" ht="15">
      <c r="A165" s="368" t="s">
        <v>482</v>
      </c>
      <c r="B165" s="368"/>
      <c r="C165" s="368"/>
      <c r="D165" s="221">
        <f>SUM(D161:D164)</f>
        <v>82764066</v>
      </c>
      <c r="E165" s="221">
        <f>SUM(E161:E164)</f>
        <v>42111710</v>
      </c>
    </row>
    <row r="166" spans="1:5" ht="15">
      <c r="A166" s="2"/>
      <c r="B166" s="2"/>
      <c r="C166" s="2"/>
      <c r="D166" s="3"/>
      <c r="E166" s="3"/>
    </row>
    <row r="167" spans="1:5" ht="15" customHeight="1" hidden="1">
      <c r="A167" s="1" t="s">
        <v>541</v>
      </c>
      <c r="B167" s="1"/>
      <c r="C167" s="1"/>
      <c r="D167" s="1"/>
      <c r="E167" s="1"/>
    </row>
    <row r="168" spans="1:5" ht="14.25" customHeight="1" hidden="1">
      <c r="A168" s="3" t="s">
        <v>542</v>
      </c>
      <c r="B168" s="3"/>
      <c r="C168" s="3"/>
      <c r="D168" s="3"/>
      <c r="E168" s="3"/>
    </row>
    <row r="169" spans="1:5" ht="15" customHeight="1" hidden="1">
      <c r="A169" s="3" t="s">
        <v>482</v>
      </c>
      <c r="B169" s="3"/>
      <c r="C169" s="3"/>
      <c r="D169" s="3"/>
      <c r="E169" s="3"/>
    </row>
    <row r="170" spans="1:5" ht="15" customHeight="1" hidden="1">
      <c r="A170" s="362" t="s">
        <v>543</v>
      </c>
      <c r="B170" s="362"/>
      <c r="C170" s="362"/>
      <c r="D170" s="362"/>
      <c r="E170" s="362"/>
    </row>
    <row r="171" spans="1:5" ht="15" customHeight="1" hidden="1">
      <c r="A171" s="1" t="s">
        <v>544</v>
      </c>
      <c r="B171" s="1"/>
      <c r="C171" s="1"/>
      <c r="D171" s="1"/>
      <c r="E171" s="1"/>
    </row>
    <row r="172" spans="1:5" ht="15" customHeight="1" hidden="1">
      <c r="A172" s="3" t="s">
        <v>482</v>
      </c>
      <c r="B172" s="3"/>
      <c r="C172" s="3"/>
      <c r="D172" s="3"/>
      <c r="E172" s="3"/>
    </row>
    <row r="173" spans="1:5" ht="15" customHeight="1" hidden="1">
      <c r="A173" s="1" t="s">
        <v>545</v>
      </c>
      <c r="B173" s="1"/>
      <c r="C173" s="1"/>
      <c r="D173" s="1"/>
      <c r="E173" s="1"/>
    </row>
    <row r="174" spans="1:5" ht="14.25" customHeight="1" hidden="1">
      <c r="A174" s="3" t="s">
        <v>546</v>
      </c>
      <c r="B174" s="3"/>
      <c r="C174" s="3"/>
      <c r="D174" s="3"/>
      <c r="E174" s="3"/>
    </row>
    <row r="175" spans="1:5" ht="15" customHeight="1" hidden="1">
      <c r="A175" s="3" t="s">
        <v>547</v>
      </c>
      <c r="B175" s="3"/>
      <c r="C175" s="3"/>
      <c r="D175" s="3"/>
      <c r="E175" s="3"/>
    </row>
    <row r="176" spans="1:5" ht="15" customHeight="1" hidden="1">
      <c r="A176" s="3" t="s">
        <v>548</v>
      </c>
      <c r="B176" s="3"/>
      <c r="C176" s="3"/>
      <c r="D176" s="3"/>
      <c r="E176" s="3"/>
    </row>
    <row r="177" spans="1:5" ht="15" customHeight="1" hidden="1">
      <c r="A177" s="3" t="s">
        <v>549</v>
      </c>
      <c r="B177" s="3"/>
      <c r="C177" s="3"/>
      <c r="D177" s="3"/>
      <c r="E177" s="3"/>
    </row>
    <row r="178" spans="1:5" ht="15" customHeight="1" hidden="1">
      <c r="A178" s="3" t="s">
        <v>482</v>
      </c>
      <c r="B178" s="3"/>
      <c r="C178" s="3"/>
      <c r="D178" s="3"/>
      <c r="E178" s="3"/>
    </row>
    <row r="179" spans="1:5" ht="15" customHeight="1">
      <c r="A179" s="264" t="s">
        <v>93</v>
      </c>
      <c r="B179" s="264"/>
      <c r="C179" s="264"/>
      <c r="D179" s="196">
        <v>42460</v>
      </c>
      <c r="E179" s="196">
        <v>42094</v>
      </c>
    </row>
    <row r="180" spans="1:5" ht="14.25" customHeight="1">
      <c r="A180" s="269" t="s">
        <v>550</v>
      </c>
      <c r="B180" s="269"/>
      <c r="C180" s="269"/>
      <c r="D180" s="95"/>
      <c r="E180" s="95"/>
    </row>
    <row r="181" spans="1:5" ht="15" customHeight="1">
      <c r="A181" s="267" t="s">
        <v>551</v>
      </c>
      <c r="B181" s="267"/>
      <c r="C181" s="267"/>
      <c r="D181" s="99"/>
      <c r="E181" s="99"/>
    </row>
    <row r="182" spans="1:5" ht="15" customHeight="1">
      <c r="A182" s="368" t="s">
        <v>482</v>
      </c>
      <c r="B182" s="368"/>
      <c r="C182" s="368"/>
      <c r="D182" s="75"/>
      <c r="E182" s="75"/>
    </row>
    <row r="183" spans="1:5" ht="15" customHeight="1">
      <c r="A183" s="2"/>
      <c r="B183" s="2"/>
      <c r="C183" s="2"/>
      <c r="D183" s="3"/>
      <c r="E183" s="3"/>
    </row>
    <row r="184" spans="1:5" ht="15" customHeight="1">
      <c r="A184" s="264" t="s">
        <v>94</v>
      </c>
      <c r="B184" s="264"/>
      <c r="C184" s="264"/>
      <c r="D184" s="196">
        <v>42460</v>
      </c>
      <c r="E184" s="196">
        <v>42094</v>
      </c>
    </row>
    <row r="185" spans="1:5" ht="15" customHeight="1">
      <c r="A185" s="230">
        <v>1</v>
      </c>
      <c r="B185" s="230" t="s">
        <v>56</v>
      </c>
      <c r="C185" s="231"/>
      <c r="D185" s="231">
        <v>29393</v>
      </c>
      <c r="E185" s="231">
        <v>29393</v>
      </c>
    </row>
    <row r="186" spans="1:5" ht="15" customHeight="1">
      <c r="A186" s="226">
        <v>2</v>
      </c>
      <c r="B186" s="226" t="s">
        <v>57</v>
      </c>
      <c r="C186" s="227"/>
      <c r="D186" s="227">
        <v>866</v>
      </c>
      <c r="E186" s="227">
        <v>866</v>
      </c>
    </row>
    <row r="187" spans="1:5" ht="15" customHeight="1">
      <c r="A187" s="226">
        <v>3</v>
      </c>
      <c r="B187" s="226" t="s">
        <v>58</v>
      </c>
      <c r="C187" s="227"/>
      <c r="D187" s="227">
        <v>43577</v>
      </c>
      <c r="E187" s="227">
        <v>20520</v>
      </c>
    </row>
    <row r="188" spans="1:5" ht="15" customHeight="1">
      <c r="A188" s="226">
        <v>4</v>
      </c>
      <c r="B188" s="226" t="s">
        <v>59</v>
      </c>
      <c r="C188" s="227"/>
      <c r="D188" s="227">
        <v>36307</v>
      </c>
      <c r="E188" s="227">
        <v>17100</v>
      </c>
    </row>
    <row r="189" spans="1:5" ht="15" customHeight="1">
      <c r="A189" s="226">
        <v>5</v>
      </c>
      <c r="B189" s="226" t="s">
        <v>60</v>
      </c>
      <c r="C189" s="227"/>
      <c r="D189" s="227">
        <v>4125</v>
      </c>
      <c r="E189" s="227">
        <v>2280</v>
      </c>
    </row>
    <row r="190" spans="1:5" ht="15" customHeight="1">
      <c r="A190" s="228">
        <v>6</v>
      </c>
      <c r="B190" s="233" t="s">
        <v>61</v>
      </c>
      <c r="C190" s="229"/>
      <c r="D190" s="229">
        <v>14519</v>
      </c>
      <c r="E190" s="229">
        <v>6840</v>
      </c>
    </row>
    <row r="191" spans="1:5" ht="14.25">
      <c r="A191" s="300" t="s">
        <v>482</v>
      </c>
      <c r="B191" s="300"/>
      <c r="C191" s="300"/>
      <c r="D191" s="232">
        <f>SUM(D185:D190)</f>
        <v>128787</v>
      </c>
      <c r="E191" s="232">
        <f>SUM(E185:E190)</f>
        <v>76999</v>
      </c>
    </row>
    <row r="192" spans="1:2" ht="21" customHeight="1">
      <c r="A192" s="50" t="s">
        <v>552</v>
      </c>
      <c r="B192" s="50"/>
    </row>
    <row r="193" spans="1:4" ht="18" customHeight="1">
      <c r="A193" s="263" t="s">
        <v>95</v>
      </c>
      <c r="B193" s="263"/>
      <c r="C193" s="263"/>
      <c r="D193" s="263"/>
    </row>
    <row r="194" spans="1:5" ht="18" customHeight="1">
      <c r="A194" s="350" t="s">
        <v>65</v>
      </c>
      <c r="B194" s="303"/>
      <c r="C194" s="303"/>
      <c r="D194" s="303"/>
      <c r="E194" s="303"/>
    </row>
    <row r="195" spans="1:5" ht="18" customHeight="1" hidden="1">
      <c r="A195" s="303" t="s">
        <v>553</v>
      </c>
      <c r="B195" s="303"/>
      <c r="C195" s="303"/>
      <c r="D195" s="113"/>
      <c r="E195" s="113"/>
    </row>
    <row r="196" spans="1:5" ht="18" customHeight="1" hidden="1">
      <c r="A196" s="303" t="s">
        <v>62</v>
      </c>
      <c r="B196" s="303"/>
      <c r="C196" s="303"/>
      <c r="D196" s="113"/>
      <c r="E196" s="113"/>
    </row>
    <row r="197" spans="1:5" ht="18" customHeight="1" hidden="1">
      <c r="A197" s="303" t="s">
        <v>553</v>
      </c>
      <c r="B197" s="303"/>
      <c r="C197" s="303"/>
      <c r="D197" s="113" t="s">
        <v>554</v>
      </c>
      <c r="E197" s="113"/>
    </row>
    <row r="198" spans="1:5" ht="18" customHeight="1" hidden="1">
      <c r="A198" s="303" t="s">
        <v>63</v>
      </c>
      <c r="B198" s="303"/>
      <c r="C198" s="303"/>
      <c r="D198" s="113"/>
      <c r="E198" s="113"/>
    </row>
    <row r="199" spans="1:5" ht="18" customHeight="1" hidden="1">
      <c r="A199" s="303" t="s">
        <v>553</v>
      </c>
      <c r="B199" s="303"/>
      <c r="C199" s="303"/>
      <c r="D199" s="113" t="s">
        <v>554</v>
      </c>
      <c r="E199" s="113"/>
    </row>
    <row r="200" spans="1:5" ht="18" customHeight="1" hidden="1">
      <c r="A200" s="303" t="s">
        <v>555</v>
      </c>
      <c r="B200" s="303"/>
      <c r="C200" s="303"/>
      <c r="D200" s="113"/>
      <c r="E200" s="113"/>
    </row>
    <row r="201" spans="1:5" ht="18" customHeight="1" hidden="1">
      <c r="A201" s="303" t="s">
        <v>556</v>
      </c>
      <c r="B201" s="303"/>
      <c r="C201" s="303"/>
      <c r="D201" s="113" t="s">
        <v>554</v>
      </c>
      <c r="E201" s="113"/>
    </row>
    <row r="202" spans="1:5" ht="18" customHeight="1" hidden="1">
      <c r="A202" s="303" t="s">
        <v>557</v>
      </c>
      <c r="B202" s="303"/>
      <c r="C202" s="303"/>
      <c r="D202" s="113"/>
      <c r="E202" s="113"/>
    </row>
    <row r="203" spans="1:5" ht="18" customHeight="1" hidden="1">
      <c r="A203" s="363" t="s">
        <v>558</v>
      </c>
      <c r="B203" s="363"/>
      <c r="C203" s="363"/>
      <c r="D203" s="147" t="s">
        <v>554</v>
      </c>
      <c r="E203" s="147"/>
    </row>
    <row r="204" spans="1:5" ht="18" customHeight="1">
      <c r="A204" s="3"/>
      <c r="B204" s="3"/>
      <c r="C204" s="3"/>
      <c r="D204" s="147"/>
      <c r="E204" s="147"/>
    </row>
    <row r="205" spans="1:5" ht="15" customHeight="1">
      <c r="A205" s="272" t="s">
        <v>96</v>
      </c>
      <c r="B205" s="272"/>
      <c r="C205" s="272"/>
      <c r="D205" s="272"/>
      <c r="E205" s="272"/>
    </row>
    <row r="206" spans="1:5" ht="30" customHeight="1">
      <c r="A206" s="353" t="s">
        <v>0</v>
      </c>
      <c r="B206" s="353"/>
      <c r="C206" s="198" t="s">
        <v>1</v>
      </c>
      <c r="D206" s="198" t="s">
        <v>2</v>
      </c>
      <c r="E206" s="198" t="s">
        <v>26</v>
      </c>
    </row>
    <row r="207" spans="1:5" s="197" customFormat="1" ht="16.5" customHeight="1">
      <c r="A207" s="264" t="s">
        <v>4</v>
      </c>
      <c r="B207" s="264"/>
      <c r="C207" s="93"/>
      <c r="D207" s="93"/>
      <c r="E207" s="93"/>
    </row>
    <row r="208" spans="1:5" ht="16.5" customHeight="1">
      <c r="A208" s="268" t="s">
        <v>5</v>
      </c>
      <c r="B208" s="268"/>
      <c r="C208" s="112">
        <v>158167128</v>
      </c>
      <c r="D208" s="112">
        <v>46800000</v>
      </c>
      <c r="E208" s="112">
        <v>3440702862</v>
      </c>
    </row>
    <row r="209" spans="1:5" ht="16.5" customHeight="1">
      <c r="A209" s="269" t="s">
        <v>6</v>
      </c>
      <c r="B209" s="269"/>
      <c r="C209" s="219"/>
      <c r="D209" s="219"/>
      <c r="E209" s="219"/>
    </row>
    <row r="210" spans="1:5" ht="16.5" customHeight="1">
      <c r="A210" s="266" t="s">
        <v>7</v>
      </c>
      <c r="B210" s="266"/>
      <c r="C210" s="100"/>
      <c r="D210" s="100"/>
      <c r="E210" s="100"/>
    </row>
    <row r="211" spans="1:5" ht="16.5" customHeight="1">
      <c r="A211" s="266" t="s">
        <v>8</v>
      </c>
      <c r="B211" s="266"/>
      <c r="C211" s="100"/>
      <c r="D211" s="100"/>
      <c r="E211" s="100"/>
    </row>
    <row r="212" spans="1:5" ht="16.5" customHeight="1">
      <c r="A212" s="266" t="s">
        <v>9</v>
      </c>
      <c r="B212" s="266"/>
      <c r="C212" s="105"/>
      <c r="D212" s="105"/>
      <c r="E212" s="105"/>
    </row>
    <row r="213" spans="1:5" ht="16.5" customHeight="1">
      <c r="A213" s="266" t="s">
        <v>10</v>
      </c>
      <c r="B213" s="266"/>
      <c r="C213" s="105"/>
      <c r="D213" s="105"/>
      <c r="E213" s="105"/>
    </row>
    <row r="214" spans="1:5" ht="15.75" customHeight="1">
      <c r="A214" s="267" t="s">
        <v>11</v>
      </c>
      <c r="B214" s="267"/>
      <c r="C214" s="234"/>
      <c r="D214" s="234"/>
      <c r="E214" s="234"/>
    </row>
    <row r="215" spans="1:5" ht="15" customHeight="1">
      <c r="A215" s="268" t="s">
        <v>12</v>
      </c>
      <c r="B215" s="268"/>
      <c r="C215" s="92">
        <f>+C208+C209+C210+C211-C212-C213-C214</f>
        <v>158167128</v>
      </c>
      <c r="D215" s="92">
        <f>+D208+D209+D210+D211-D212-D213-D214</f>
        <v>46800000</v>
      </c>
      <c r="E215" s="92">
        <f>+E208+E209+E210+E211-E212-E213-E214</f>
        <v>3440702862</v>
      </c>
    </row>
    <row r="216" spans="1:5" ht="15" customHeight="1">
      <c r="A216" s="264" t="s">
        <v>13</v>
      </c>
      <c r="B216" s="264"/>
      <c r="C216" s="93"/>
      <c r="D216" s="93"/>
      <c r="E216" s="93"/>
    </row>
    <row r="217" spans="1:5" ht="15" customHeight="1">
      <c r="A217" s="268" t="s">
        <v>5</v>
      </c>
      <c r="B217" s="268"/>
      <c r="C217" s="112"/>
      <c r="D217" s="93">
        <v>27887097</v>
      </c>
      <c r="E217" s="93">
        <v>798038044</v>
      </c>
    </row>
    <row r="218" spans="1:5" ht="15" customHeight="1">
      <c r="A218" s="269" t="s">
        <v>14</v>
      </c>
      <c r="B218" s="269"/>
      <c r="C218" s="219"/>
      <c r="D218" s="104">
        <v>3900000</v>
      </c>
      <c r="E218" s="104">
        <v>169594131</v>
      </c>
    </row>
    <row r="219" spans="1:5" ht="15" customHeight="1">
      <c r="A219" s="266" t="s">
        <v>8</v>
      </c>
      <c r="B219" s="266"/>
      <c r="C219" s="100"/>
      <c r="D219" s="105"/>
      <c r="E219" s="105"/>
    </row>
    <row r="220" spans="1:5" ht="15" customHeight="1">
      <c r="A220" s="266" t="s">
        <v>9</v>
      </c>
      <c r="B220" s="266"/>
      <c r="C220" s="105"/>
      <c r="D220" s="105"/>
      <c r="E220" s="105"/>
    </row>
    <row r="221" spans="1:5" ht="15" customHeight="1">
      <c r="A221" s="266" t="s">
        <v>10</v>
      </c>
      <c r="B221" s="266"/>
      <c r="C221" s="105"/>
      <c r="D221" s="105"/>
      <c r="E221" s="105"/>
    </row>
    <row r="222" spans="1:5" ht="18" customHeight="1">
      <c r="A222" s="267" t="s">
        <v>11</v>
      </c>
      <c r="B222" s="267"/>
      <c r="C222" s="234"/>
      <c r="D222" s="234"/>
      <c r="E222" s="234"/>
    </row>
    <row r="223" spans="1:5" ht="13.5" customHeight="1">
      <c r="A223" s="268" t="s">
        <v>12</v>
      </c>
      <c r="B223" s="268"/>
      <c r="C223" s="92"/>
      <c r="D223" s="92">
        <f>+D217+D218+D219-D220-D221-D222</f>
        <v>31787097</v>
      </c>
      <c r="E223" s="92">
        <f>+E217+E218-E220-E221-E222</f>
        <v>967632175</v>
      </c>
    </row>
    <row r="224" spans="1:5" ht="14.25" customHeight="1">
      <c r="A224" s="264" t="s">
        <v>15</v>
      </c>
      <c r="B224" s="264"/>
      <c r="C224" s="192"/>
      <c r="D224" s="192"/>
      <c r="E224" s="192"/>
    </row>
    <row r="225" spans="1:5" ht="16.5" customHeight="1">
      <c r="A225" s="268" t="s">
        <v>16</v>
      </c>
      <c r="B225" s="270"/>
      <c r="C225" s="112"/>
      <c r="D225" s="112">
        <f>+D208-D217</f>
        <v>18912903</v>
      </c>
      <c r="E225" s="112">
        <f>+E208-E217</f>
        <v>2642664818</v>
      </c>
    </row>
    <row r="226" spans="1:5" ht="15" customHeight="1">
      <c r="A226" s="268" t="s">
        <v>17</v>
      </c>
      <c r="B226" s="270"/>
      <c r="C226" s="112"/>
      <c r="D226" s="112">
        <f>+D215-D223</f>
        <v>15012903</v>
      </c>
      <c r="E226" s="112">
        <f>+E215-E223</f>
        <v>2473070687</v>
      </c>
    </row>
    <row r="227" spans="1:5" ht="15.75" customHeight="1">
      <c r="A227" s="265" t="s">
        <v>18</v>
      </c>
      <c r="B227" s="265"/>
      <c r="C227" s="191"/>
      <c r="D227" s="191"/>
      <c r="E227" s="191"/>
    </row>
    <row r="228" spans="1:5" ht="18.75" customHeight="1">
      <c r="A228" s="271" t="s">
        <v>103</v>
      </c>
      <c r="B228" s="271"/>
      <c r="C228" s="271"/>
      <c r="D228" s="271"/>
      <c r="E228" s="271"/>
    </row>
    <row r="229" spans="1:5" ht="18.75" customHeight="1">
      <c r="A229" s="77"/>
      <c r="B229" s="77"/>
      <c r="C229" s="155"/>
      <c r="D229" s="155"/>
      <c r="E229" s="155"/>
    </row>
    <row r="230" spans="1:5" ht="15.75" customHeight="1">
      <c r="A230" s="272" t="s">
        <v>97</v>
      </c>
      <c r="B230" s="272"/>
      <c r="C230" s="272"/>
      <c r="D230" s="272"/>
      <c r="E230" s="272"/>
    </row>
    <row r="231" spans="1:5" ht="18.75" customHeight="1">
      <c r="A231" s="265" t="s">
        <v>0</v>
      </c>
      <c r="B231" s="265"/>
      <c r="C231" s="93" t="s">
        <v>27</v>
      </c>
      <c r="D231" s="93" t="s">
        <v>182</v>
      </c>
      <c r="E231" s="93" t="s">
        <v>104</v>
      </c>
    </row>
    <row r="232" spans="1:5" ht="14.25">
      <c r="A232" s="264" t="s">
        <v>105</v>
      </c>
      <c r="B232" s="264"/>
      <c r="C232" s="93"/>
      <c r="D232" s="93"/>
      <c r="E232" s="93"/>
    </row>
    <row r="233" spans="1:5" ht="15" customHeight="1">
      <c r="A233" s="268" t="s">
        <v>5</v>
      </c>
      <c r="B233" s="268"/>
      <c r="C233" s="112">
        <v>2185441182</v>
      </c>
      <c r="D233" s="112"/>
      <c r="E233" s="112">
        <v>146000000</v>
      </c>
    </row>
    <row r="234" spans="1:5" ht="15" customHeight="1">
      <c r="A234" s="269" t="s">
        <v>6</v>
      </c>
      <c r="B234" s="269"/>
      <c r="C234" s="104"/>
      <c r="D234" s="104"/>
      <c r="E234" s="104"/>
    </row>
    <row r="235" spans="1:5" ht="15" customHeight="1">
      <c r="A235" s="266" t="s">
        <v>106</v>
      </c>
      <c r="B235" s="266"/>
      <c r="C235" s="105"/>
      <c r="D235" s="105"/>
      <c r="E235" s="105"/>
    </row>
    <row r="236" spans="1:5" ht="15" customHeight="1">
      <c r="A236" s="266" t="s">
        <v>107</v>
      </c>
      <c r="B236" s="266"/>
      <c r="C236" s="105"/>
      <c r="D236" s="105"/>
      <c r="E236" s="105"/>
    </row>
    <row r="237" spans="1:5" ht="15" customHeight="1">
      <c r="A237" s="266" t="s">
        <v>8</v>
      </c>
      <c r="B237" s="266"/>
      <c r="C237" s="105"/>
      <c r="D237" s="105"/>
      <c r="E237" s="105"/>
    </row>
    <row r="238" spans="1:5" ht="15" customHeight="1">
      <c r="A238" s="266" t="s">
        <v>10</v>
      </c>
      <c r="B238" s="266"/>
      <c r="C238" s="105"/>
      <c r="D238" s="105"/>
      <c r="E238" s="105"/>
    </row>
    <row r="239" spans="1:5" ht="15" customHeight="1">
      <c r="A239" s="267" t="s">
        <v>11</v>
      </c>
      <c r="B239" s="267"/>
      <c r="C239" s="234"/>
      <c r="D239" s="234"/>
      <c r="E239" s="234"/>
    </row>
    <row r="240" spans="1:5" ht="15" customHeight="1">
      <c r="A240" s="268" t="s">
        <v>12</v>
      </c>
      <c r="B240" s="268"/>
      <c r="C240" s="112">
        <f>+C233+C234+C235+C236+C237-C238-C239</f>
        <v>2185441182</v>
      </c>
      <c r="D240" s="112">
        <f>+D233+D234+D235+D236+D237-D238-D239</f>
        <v>0</v>
      </c>
      <c r="E240" s="112">
        <f>+E233+E234+E235+E236+E237-E238-E239</f>
        <v>146000000</v>
      </c>
    </row>
    <row r="241" spans="1:5" ht="15" customHeight="1">
      <c r="A241" s="264" t="s">
        <v>108</v>
      </c>
      <c r="B241" s="264"/>
      <c r="C241" s="93"/>
      <c r="D241" s="93"/>
      <c r="E241" s="93"/>
    </row>
    <row r="242" spans="1:5" ht="15" customHeight="1">
      <c r="A242" s="268" t="s">
        <v>5</v>
      </c>
      <c r="B242" s="268"/>
      <c r="C242" s="112">
        <v>2185441182</v>
      </c>
      <c r="D242" s="112"/>
      <c r="E242" s="112">
        <v>91180783</v>
      </c>
    </row>
    <row r="243" spans="1:5" ht="15" customHeight="1">
      <c r="A243" s="269" t="s">
        <v>14</v>
      </c>
      <c r="B243" s="269"/>
      <c r="C243" s="219"/>
      <c r="D243" s="219"/>
      <c r="E243" s="219">
        <v>5812500</v>
      </c>
    </row>
    <row r="244" spans="1:5" ht="15" customHeight="1">
      <c r="A244" s="266" t="s">
        <v>8</v>
      </c>
      <c r="B244" s="266"/>
      <c r="C244" s="100"/>
      <c r="D244" s="100"/>
      <c r="E244" s="105"/>
    </row>
    <row r="245" spans="1:5" ht="15" customHeight="1">
      <c r="A245" s="266" t="s">
        <v>10</v>
      </c>
      <c r="B245" s="266"/>
      <c r="C245" s="105"/>
      <c r="D245" s="105"/>
      <c r="E245" s="105"/>
    </row>
    <row r="246" spans="1:5" ht="15" customHeight="1">
      <c r="A246" s="267" t="s">
        <v>11</v>
      </c>
      <c r="B246" s="267"/>
      <c r="C246" s="234"/>
      <c r="D246" s="234"/>
      <c r="E246" s="234"/>
    </row>
    <row r="247" spans="1:5" ht="15" customHeight="1">
      <c r="A247" s="268" t="s">
        <v>12</v>
      </c>
      <c r="B247" s="268"/>
      <c r="C247" s="112">
        <f>+C242+C243+C244-C245-C246</f>
        <v>2185441182</v>
      </c>
      <c r="D247" s="112"/>
      <c r="E247" s="112">
        <f>+E242+E243+E244-E245-E246</f>
        <v>96993283</v>
      </c>
    </row>
    <row r="248" spans="1:5" ht="15" customHeight="1">
      <c r="A248" s="264" t="s">
        <v>109</v>
      </c>
      <c r="B248" s="264"/>
      <c r="C248" s="93"/>
      <c r="D248" s="93"/>
      <c r="E248" s="93"/>
    </row>
    <row r="249" spans="1:5" ht="15" customHeight="1">
      <c r="A249" s="269" t="s">
        <v>16</v>
      </c>
      <c r="B249" s="269"/>
      <c r="C249" s="219">
        <f>+C233-C242</f>
        <v>0</v>
      </c>
      <c r="D249" s="219">
        <f>+D233-D242</f>
        <v>0</v>
      </c>
      <c r="E249" s="218">
        <f>+E233-E242</f>
        <v>54819217</v>
      </c>
    </row>
    <row r="250" spans="1:5" ht="15" customHeight="1">
      <c r="A250" s="267" t="s">
        <v>17</v>
      </c>
      <c r="B250" s="267"/>
      <c r="C250" s="106">
        <f>+C240-C247</f>
        <v>0</v>
      </c>
      <c r="D250" s="106">
        <f>+D240-D247</f>
        <v>0</v>
      </c>
      <c r="E250" s="179">
        <f>+E240-E247</f>
        <v>49006717</v>
      </c>
    </row>
    <row r="251" spans="1:5" ht="15" customHeight="1">
      <c r="A251" s="264" t="s">
        <v>18</v>
      </c>
      <c r="B251" s="264"/>
      <c r="C251" s="112"/>
      <c r="D251" s="112"/>
      <c r="E251" s="112"/>
    </row>
    <row r="252" spans="1:2" ht="15" customHeight="1">
      <c r="A252" s="61"/>
      <c r="B252" s="61"/>
    </row>
    <row r="253" spans="1:5" ht="15" customHeight="1">
      <c r="A253" s="271" t="s">
        <v>110</v>
      </c>
      <c r="B253" s="271"/>
      <c r="C253" s="271"/>
      <c r="D253" s="271"/>
      <c r="E253" s="271"/>
    </row>
    <row r="254" spans="1:5" ht="15" customHeight="1">
      <c r="A254" s="272" t="s">
        <v>98</v>
      </c>
      <c r="B254" s="272"/>
      <c r="C254" s="272"/>
      <c r="D254" s="272"/>
      <c r="E254" s="272"/>
    </row>
    <row r="255" spans="1:5" ht="15" customHeight="1" hidden="1">
      <c r="A255" s="39" t="s">
        <v>111</v>
      </c>
      <c r="B255" s="39"/>
      <c r="C255" s="274"/>
      <c r="D255" s="158" t="s">
        <v>112</v>
      </c>
      <c r="E255" s="276"/>
    </row>
    <row r="256" spans="1:5" ht="15" customHeight="1" hidden="1">
      <c r="A256" s="7"/>
      <c r="B256" s="7"/>
      <c r="C256" s="274"/>
      <c r="D256" s="158" t="s">
        <v>113</v>
      </c>
      <c r="E256" s="276"/>
    </row>
    <row r="257" spans="1:5" ht="15" customHeight="1" hidden="1">
      <c r="A257" s="29"/>
      <c r="B257" s="29"/>
      <c r="C257" s="275"/>
      <c r="D257" s="159" t="s">
        <v>114</v>
      </c>
      <c r="E257" s="277"/>
    </row>
    <row r="258" spans="1:5" ht="15" customHeight="1" hidden="1" thickBot="1">
      <c r="A258" s="378" t="s">
        <v>117</v>
      </c>
      <c r="B258" s="33"/>
      <c r="C258" s="380" t="s">
        <v>473</v>
      </c>
      <c r="D258" s="380" t="s">
        <v>118</v>
      </c>
      <c r="E258" s="377" t="s">
        <v>473</v>
      </c>
    </row>
    <row r="259" spans="1:5" ht="15" customHeight="1" hidden="1">
      <c r="A259" s="379"/>
      <c r="B259" s="31"/>
      <c r="C259" s="275"/>
      <c r="D259" s="275"/>
      <c r="E259" s="277"/>
    </row>
    <row r="260" spans="1:5" ht="15" customHeight="1" hidden="1" thickBot="1">
      <c r="A260" s="378" t="s">
        <v>119</v>
      </c>
      <c r="B260" s="33"/>
      <c r="C260" s="380" t="s">
        <v>473</v>
      </c>
      <c r="D260" s="86" t="s">
        <v>118</v>
      </c>
      <c r="E260" s="380" t="s">
        <v>121</v>
      </c>
    </row>
    <row r="261" spans="1:5" ht="15" customHeight="1" hidden="1">
      <c r="A261" s="379"/>
      <c r="B261" s="31"/>
      <c r="C261" s="275"/>
      <c r="D261" s="151" t="s">
        <v>120</v>
      </c>
      <c r="E261" s="275"/>
    </row>
    <row r="262" spans="1:5" ht="15" customHeight="1" hidden="1" thickBot="1">
      <c r="A262" s="378" t="s">
        <v>122</v>
      </c>
      <c r="B262" s="33"/>
      <c r="C262" s="380" t="s">
        <v>123</v>
      </c>
      <c r="D262" s="380" t="s">
        <v>124</v>
      </c>
      <c r="E262" s="377" t="s">
        <v>473</v>
      </c>
    </row>
    <row r="263" spans="1:5" ht="15" customHeight="1" hidden="1">
      <c r="A263" s="379"/>
      <c r="B263" s="31"/>
      <c r="C263" s="275"/>
      <c r="D263" s="275"/>
      <c r="E263" s="277"/>
    </row>
    <row r="264" spans="1:5" ht="15" customHeight="1" hidden="1" thickBot="1">
      <c r="A264" s="40" t="s">
        <v>482</v>
      </c>
      <c r="B264" s="30"/>
      <c r="C264" s="151" t="s">
        <v>473</v>
      </c>
      <c r="D264" s="151" t="s">
        <v>118</v>
      </c>
      <c r="E264" s="153" t="s">
        <v>473</v>
      </c>
    </row>
    <row r="265" spans="1:5" ht="15.75" hidden="1" thickBot="1">
      <c r="A265" s="40"/>
      <c r="B265" s="30"/>
      <c r="C265" s="151"/>
      <c r="D265" s="151"/>
      <c r="E265" s="153"/>
    </row>
    <row r="266" spans="1:5" ht="135.75" hidden="1" thickBot="1">
      <c r="A266" s="41" t="s">
        <v>125</v>
      </c>
      <c r="B266" s="67"/>
      <c r="C266" s="151"/>
      <c r="D266" s="151"/>
      <c r="E266" s="153"/>
    </row>
    <row r="267" spans="1:5" ht="90.75" hidden="1" thickBot="1">
      <c r="A267" s="31" t="s">
        <v>126</v>
      </c>
      <c r="B267" s="32"/>
      <c r="C267" s="151"/>
      <c r="D267" s="151"/>
      <c r="E267" s="153"/>
    </row>
    <row r="268" spans="1:5" ht="28.5" hidden="1">
      <c r="A268" s="140" t="s">
        <v>482</v>
      </c>
      <c r="B268" s="141"/>
      <c r="C268" s="86"/>
      <c r="D268" s="86"/>
      <c r="E268" s="152"/>
    </row>
    <row r="269" spans="1:5" ht="15" hidden="1">
      <c r="A269" s="440" t="s">
        <v>19</v>
      </c>
      <c r="B269" s="440"/>
      <c r="C269" s="440"/>
      <c r="D269" s="440"/>
      <c r="E269" s="440"/>
    </row>
    <row r="270" spans="1:5" ht="17.25" customHeight="1">
      <c r="A270" s="114"/>
      <c r="B270" s="114"/>
      <c r="C270" s="117"/>
      <c r="D270" s="117"/>
      <c r="E270" s="161"/>
    </row>
    <row r="271" spans="1:5" ht="14.25">
      <c r="A271" s="273" t="s">
        <v>99</v>
      </c>
      <c r="B271" s="273"/>
      <c r="C271" s="273"/>
      <c r="D271" s="273"/>
      <c r="E271" s="273"/>
    </row>
    <row r="272" spans="1:5" ht="15" hidden="1">
      <c r="A272" s="381"/>
      <c r="B272" s="23"/>
      <c r="C272" s="158" t="s">
        <v>127</v>
      </c>
      <c r="D272" s="86" t="s">
        <v>130</v>
      </c>
      <c r="E272" s="152" t="s">
        <v>115</v>
      </c>
    </row>
    <row r="273" spans="1:5" ht="15" hidden="1">
      <c r="A273" s="381"/>
      <c r="B273" s="23"/>
      <c r="C273" s="158" t="s">
        <v>128</v>
      </c>
      <c r="D273" s="86" t="s">
        <v>131</v>
      </c>
      <c r="E273" s="152" t="s">
        <v>116</v>
      </c>
    </row>
    <row r="274" spans="1:5" ht="15.75" hidden="1" thickBot="1">
      <c r="A274" s="382"/>
      <c r="B274" s="16"/>
      <c r="C274" s="162" t="s">
        <v>129</v>
      </c>
      <c r="D274" s="154" t="s">
        <v>132</v>
      </c>
      <c r="E274" s="160"/>
    </row>
    <row r="275" spans="1:5" ht="60" hidden="1">
      <c r="A275" s="7" t="s">
        <v>133</v>
      </c>
      <c r="B275" s="25"/>
      <c r="C275" s="152"/>
      <c r="D275" s="152"/>
      <c r="E275" s="86"/>
    </row>
    <row r="276" spans="1:5" ht="195" hidden="1">
      <c r="A276" s="63" t="s">
        <v>134</v>
      </c>
      <c r="B276" s="36"/>
      <c r="C276" s="86" t="s">
        <v>136</v>
      </c>
      <c r="D276" s="86" t="s">
        <v>138</v>
      </c>
      <c r="E276" s="152" t="s">
        <v>473</v>
      </c>
    </row>
    <row r="277" spans="1:5" ht="225" hidden="1">
      <c r="A277" s="63" t="s">
        <v>135</v>
      </c>
      <c r="B277" s="36"/>
      <c r="C277" s="86"/>
      <c r="D277" s="152"/>
      <c r="E277" s="152" t="s">
        <v>473</v>
      </c>
    </row>
    <row r="278" spans="1:5" ht="15" hidden="1">
      <c r="A278" s="42"/>
      <c r="B278" s="26"/>
      <c r="C278" s="86" t="s">
        <v>137</v>
      </c>
      <c r="D278" s="86" t="s">
        <v>139</v>
      </c>
      <c r="E278" s="152" t="s">
        <v>473</v>
      </c>
    </row>
    <row r="279" spans="1:5" ht="15.75" hidden="1" thickBot="1">
      <c r="A279" s="12"/>
      <c r="B279" s="10"/>
      <c r="C279" s="160"/>
      <c r="D279" s="160"/>
      <c r="E279" s="160"/>
    </row>
    <row r="280" spans="1:5" ht="60" hidden="1">
      <c r="A280" s="7" t="s">
        <v>140</v>
      </c>
      <c r="B280" s="25"/>
      <c r="C280" s="86"/>
      <c r="D280" s="86"/>
      <c r="E280" s="152"/>
    </row>
    <row r="281" spans="1:5" ht="60" hidden="1">
      <c r="A281" s="63" t="s">
        <v>141</v>
      </c>
      <c r="B281" s="36"/>
      <c r="C281" s="86" t="s">
        <v>143</v>
      </c>
      <c r="D281" s="86" t="s">
        <v>144</v>
      </c>
      <c r="E281" s="152" t="s">
        <v>473</v>
      </c>
    </row>
    <row r="282" spans="1:5" ht="60.75" hidden="1" thickBot="1">
      <c r="A282" s="64" t="s">
        <v>142</v>
      </c>
      <c r="B282" s="68"/>
      <c r="C282" s="145"/>
      <c r="D282" s="154" t="s">
        <v>144</v>
      </c>
      <c r="E282" s="160" t="s">
        <v>473</v>
      </c>
    </row>
    <row r="283" spans="1:5" ht="43.5" hidden="1" thickBot="1">
      <c r="A283" s="65" t="s">
        <v>145</v>
      </c>
      <c r="B283" s="69"/>
      <c r="C283" s="145" t="s">
        <v>118</v>
      </c>
      <c r="D283" s="145" t="s">
        <v>146</v>
      </c>
      <c r="E283" s="163" t="s">
        <v>473</v>
      </c>
    </row>
    <row r="284" spans="1:5" ht="15" hidden="1">
      <c r="A284" s="24"/>
      <c r="B284" s="24"/>
      <c r="C284" s="87"/>
      <c r="D284" s="87"/>
      <c r="E284" s="164"/>
    </row>
    <row r="285" spans="1:5" ht="15">
      <c r="A285" s="24"/>
      <c r="B285" s="24"/>
      <c r="C285" s="87"/>
      <c r="D285" s="87"/>
      <c r="E285" s="164"/>
    </row>
    <row r="286" spans="1:5" ht="15">
      <c r="A286" s="278" t="s">
        <v>100</v>
      </c>
      <c r="B286" s="278"/>
      <c r="C286" s="113"/>
      <c r="D286" s="193">
        <v>42460</v>
      </c>
      <c r="E286" s="193">
        <v>42094</v>
      </c>
    </row>
    <row r="287" spans="1:4" ht="19.5" customHeight="1">
      <c r="A287" s="278" t="s">
        <v>200</v>
      </c>
      <c r="B287" s="278"/>
      <c r="C287" s="113"/>
      <c r="D287" s="113"/>
    </row>
    <row r="288" spans="1:5" ht="17.25" customHeight="1">
      <c r="A288" s="350" t="s">
        <v>47</v>
      </c>
      <c r="B288" s="350"/>
      <c r="C288" s="350"/>
      <c r="D288" s="350"/>
      <c r="E288" s="350"/>
    </row>
    <row r="289" spans="1:4" ht="18" customHeight="1">
      <c r="A289" s="279" t="s">
        <v>148</v>
      </c>
      <c r="B289" s="279"/>
      <c r="C289" s="113"/>
      <c r="D289" s="113"/>
    </row>
    <row r="290" spans="1:5" s="197" customFormat="1" ht="18" customHeight="1">
      <c r="A290" s="280" t="s">
        <v>196</v>
      </c>
      <c r="B290" s="281"/>
      <c r="C290" s="214"/>
      <c r="D290" s="214">
        <v>110160000</v>
      </c>
      <c r="E290" s="212">
        <v>506736000</v>
      </c>
    </row>
    <row r="291" spans="1:5" s="197" customFormat="1" ht="15.75" customHeight="1">
      <c r="A291" s="280" t="s">
        <v>197</v>
      </c>
      <c r="B291" s="281"/>
      <c r="C291" s="214"/>
      <c r="D291" s="214">
        <v>86268165</v>
      </c>
      <c r="E291" s="212">
        <v>129402249</v>
      </c>
    </row>
    <row r="292" spans="1:5" s="197" customFormat="1" ht="16.5" customHeight="1">
      <c r="A292" s="280" t="s">
        <v>198</v>
      </c>
      <c r="B292" s="281"/>
      <c r="C292" s="214"/>
      <c r="D292" s="214">
        <v>414867575</v>
      </c>
      <c r="E292" s="212">
        <v>653400419</v>
      </c>
    </row>
    <row r="293" spans="1:5" s="197" customFormat="1" ht="15.75" customHeight="1">
      <c r="A293" s="280" t="s">
        <v>199</v>
      </c>
      <c r="B293" s="281"/>
      <c r="C293" s="214"/>
      <c r="D293" s="216">
        <v>377499465</v>
      </c>
      <c r="E293" s="235">
        <v>212090788</v>
      </c>
    </row>
    <row r="294" spans="1:5" s="197" customFormat="1" ht="17.25" customHeight="1">
      <c r="A294" s="390" t="s">
        <v>482</v>
      </c>
      <c r="B294" s="390"/>
      <c r="C294" s="212"/>
      <c r="D294" s="236">
        <f>SUM(D290:D293)</f>
        <v>988795205</v>
      </c>
      <c r="E294" s="236">
        <f>SUM(E290:E293)</f>
        <v>1501629456</v>
      </c>
    </row>
    <row r="295" spans="1:4" ht="14.25">
      <c r="A295" s="83"/>
      <c r="B295" s="83"/>
      <c r="D295" s="165"/>
    </row>
    <row r="296" spans="1:5" ht="15">
      <c r="A296" s="278" t="s">
        <v>101</v>
      </c>
      <c r="B296" s="278"/>
      <c r="C296" s="113"/>
      <c r="D296" s="194">
        <v>42460</v>
      </c>
      <c r="E296" s="194">
        <v>42094</v>
      </c>
    </row>
    <row r="297" spans="1:5" ht="18" customHeight="1">
      <c r="A297" s="281" t="s">
        <v>149</v>
      </c>
      <c r="B297" s="281"/>
      <c r="C297" s="212"/>
      <c r="D297" s="213">
        <v>120000000</v>
      </c>
      <c r="E297" s="213">
        <v>120000000</v>
      </c>
    </row>
    <row r="298" spans="1:5" s="197" customFormat="1" ht="18.75" customHeight="1">
      <c r="A298" s="281" t="s">
        <v>150</v>
      </c>
      <c r="B298" s="281"/>
      <c r="C298" s="212"/>
      <c r="D298" s="213">
        <v>259311370</v>
      </c>
      <c r="E298" s="213">
        <v>259311370</v>
      </c>
    </row>
    <row r="299" spans="1:5" s="197" customFormat="1" ht="16.5" customHeight="1">
      <c r="A299" s="281" t="s">
        <v>151</v>
      </c>
      <c r="B299" s="281"/>
      <c r="C299" s="214"/>
      <c r="D299" s="215">
        <v>152340960</v>
      </c>
      <c r="E299" s="216">
        <v>122965575</v>
      </c>
    </row>
    <row r="300" spans="1:5" s="197" customFormat="1" ht="18" customHeight="1">
      <c r="A300" s="258" t="s">
        <v>482</v>
      </c>
      <c r="B300" s="258"/>
      <c r="C300" s="146"/>
      <c r="D300" s="167">
        <f>SUM(D297:D299)</f>
        <v>531652330</v>
      </c>
      <c r="E300" s="167">
        <f>SUM(E297:E299)</f>
        <v>502276945</v>
      </c>
    </row>
    <row r="301" ht="15" customHeight="1">
      <c r="E301" s="88"/>
    </row>
    <row r="302" spans="1:5" ht="14.25">
      <c r="A302" s="273" t="s">
        <v>20</v>
      </c>
      <c r="B302" s="273"/>
      <c r="C302" s="146"/>
      <c r="D302" s="166" t="s">
        <v>192</v>
      </c>
      <c r="E302" s="166" t="s">
        <v>193</v>
      </c>
    </row>
    <row r="303" spans="1:5" ht="15">
      <c r="A303" s="116">
        <v>1</v>
      </c>
      <c r="B303" s="115" t="s">
        <v>152</v>
      </c>
      <c r="C303" s="117"/>
      <c r="D303" s="117">
        <v>-29371586532</v>
      </c>
      <c r="E303" s="117">
        <v>-24791224030</v>
      </c>
    </row>
    <row r="304" spans="1:5" ht="15">
      <c r="A304" s="116">
        <v>2</v>
      </c>
      <c r="B304" s="115" t="s">
        <v>153</v>
      </c>
      <c r="C304" s="117"/>
      <c r="D304" s="117"/>
      <c r="E304" s="117"/>
    </row>
    <row r="305" spans="1:5" ht="15">
      <c r="A305" s="116"/>
      <c r="B305" s="114" t="s">
        <v>3</v>
      </c>
      <c r="D305" s="167">
        <f>+D304+D303</f>
        <v>-29371586532</v>
      </c>
      <c r="E305" s="167">
        <f>+E304+E303</f>
        <v>-24791224030</v>
      </c>
    </row>
    <row r="306" spans="1:5" ht="17.25" customHeight="1">
      <c r="A306" s="20"/>
      <c r="B306" s="20"/>
      <c r="C306" s="150"/>
      <c r="D306" s="150"/>
      <c r="E306" s="150"/>
    </row>
    <row r="307" spans="1:5" ht="14.25" customHeight="1">
      <c r="A307" s="273" t="s">
        <v>66</v>
      </c>
      <c r="B307" s="273"/>
      <c r="C307" s="273"/>
      <c r="D307" s="273"/>
      <c r="E307" s="273"/>
    </row>
    <row r="308" spans="1:5" ht="15.75" hidden="1" thickBot="1">
      <c r="A308" s="17">
        <v>2</v>
      </c>
      <c r="B308" s="261" t="s">
        <v>154</v>
      </c>
      <c r="C308" s="262"/>
      <c r="D308" s="154"/>
      <c r="E308" s="154"/>
    </row>
    <row r="309" spans="1:5" ht="15.75" hidden="1" thickBot="1">
      <c r="A309" s="17">
        <v>3</v>
      </c>
      <c r="B309" s="261" t="s">
        <v>155</v>
      </c>
      <c r="C309" s="262"/>
      <c r="D309" s="154"/>
      <c r="E309" s="154"/>
    </row>
    <row r="310" spans="1:5" ht="15.75" hidden="1" thickBot="1">
      <c r="A310" s="17">
        <v>4</v>
      </c>
      <c r="B310" s="261" t="s">
        <v>156</v>
      </c>
      <c r="C310" s="262"/>
      <c r="D310" s="154"/>
      <c r="E310" s="154"/>
    </row>
    <row r="311" spans="1:5" ht="15" hidden="1">
      <c r="A311" s="441">
        <v>5</v>
      </c>
      <c r="B311" s="259" t="s">
        <v>157</v>
      </c>
      <c r="C311" s="260"/>
      <c r="D311" s="393"/>
      <c r="E311" s="393"/>
    </row>
    <row r="312" spans="1:5" ht="12.75" customHeight="1" hidden="1">
      <c r="A312" s="442"/>
      <c r="B312" s="386" t="s">
        <v>158</v>
      </c>
      <c r="C312" s="387"/>
      <c r="D312" s="274"/>
      <c r="E312" s="274"/>
    </row>
    <row r="313" spans="1:5" ht="12.75" customHeight="1" hidden="1">
      <c r="A313" s="443"/>
      <c r="B313" s="388" t="s">
        <v>158</v>
      </c>
      <c r="C313" s="389"/>
      <c r="D313" s="394"/>
      <c r="E313" s="394"/>
    </row>
    <row r="314" spans="1:5" ht="13.5" customHeight="1" hidden="1" thickBot="1">
      <c r="A314" s="17">
        <v>6</v>
      </c>
      <c r="B314" s="261" t="s">
        <v>159</v>
      </c>
      <c r="C314" s="262"/>
      <c r="D314" s="154"/>
      <c r="E314" s="154"/>
    </row>
    <row r="315" spans="1:5" ht="15.75" hidden="1" thickBot="1">
      <c r="A315" s="17">
        <v>7</v>
      </c>
      <c r="B315" s="261" t="s">
        <v>160</v>
      </c>
      <c r="C315" s="262"/>
      <c r="D315" s="154"/>
      <c r="E315" s="154"/>
    </row>
    <row r="316" spans="1:5" ht="15" hidden="1">
      <c r="A316" s="80">
        <v>8</v>
      </c>
      <c r="B316" s="395" t="s">
        <v>161</v>
      </c>
      <c r="C316" s="396"/>
      <c r="D316" s="86"/>
      <c r="E316" s="86"/>
    </row>
    <row r="317" spans="1:5" ht="15" hidden="1">
      <c r="A317" s="344" t="s">
        <v>21</v>
      </c>
      <c r="B317" s="344"/>
      <c r="C317" s="344"/>
      <c r="D317" s="344"/>
      <c r="E317" s="344"/>
    </row>
    <row r="318" spans="1:2" ht="15.75" customHeight="1" hidden="1">
      <c r="A318" s="50"/>
      <c r="B318" s="50"/>
    </row>
    <row r="319" spans="1:5" ht="14.25" hidden="1">
      <c r="A319" s="272" t="s">
        <v>162</v>
      </c>
      <c r="B319" s="272"/>
      <c r="C319" s="272"/>
      <c r="D319" s="272"/>
      <c r="E319" s="272"/>
    </row>
    <row r="320" spans="1:5" ht="23.25" customHeight="1" hidden="1" thickBot="1">
      <c r="A320" s="444" t="s">
        <v>163</v>
      </c>
      <c r="B320" s="445"/>
      <c r="C320" s="163" t="s">
        <v>164</v>
      </c>
      <c r="D320" s="166" t="s">
        <v>192</v>
      </c>
      <c r="E320" s="166" t="s">
        <v>193</v>
      </c>
    </row>
    <row r="321" spans="1:5" ht="29.25" customHeight="1" hidden="1" thickBot="1">
      <c r="A321" s="259" t="s">
        <v>165</v>
      </c>
      <c r="B321" s="260"/>
      <c r="C321" s="393"/>
      <c r="D321" s="393"/>
      <c r="E321" s="393"/>
    </row>
    <row r="322" spans="1:5" ht="15" customHeight="1" hidden="1">
      <c r="A322" s="8" t="s">
        <v>482</v>
      </c>
      <c r="B322" s="8"/>
      <c r="C322" s="394"/>
      <c r="D322" s="394"/>
      <c r="E322" s="394"/>
    </row>
    <row r="323" spans="1:5" ht="15" hidden="1">
      <c r="A323" s="259" t="s">
        <v>166</v>
      </c>
      <c r="B323" s="260"/>
      <c r="C323" s="393"/>
      <c r="D323" s="393"/>
      <c r="E323" s="393"/>
    </row>
    <row r="324" spans="1:5" ht="16.5" customHeight="1" hidden="1">
      <c r="A324" s="7" t="s">
        <v>482</v>
      </c>
      <c r="B324" s="7"/>
      <c r="C324" s="274"/>
      <c r="D324" s="274"/>
      <c r="E324" s="274"/>
    </row>
    <row r="325" spans="1:5" ht="15" hidden="1">
      <c r="A325" s="344" t="s">
        <v>22</v>
      </c>
      <c r="B325" s="344"/>
      <c r="C325" s="344"/>
      <c r="D325" s="344"/>
      <c r="E325" s="344"/>
    </row>
    <row r="326" spans="1:2" ht="13.5" customHeight="1">
      <c r="A326" s="50"/>
      <c r="B326" s="50"/>
    </row>
    <row r="327" spans="1:5" s="197" customFormat="1" ht="18" customHeight="1">
      <c r="A327" s="279" t="s">
        <v>91</v>
      </c>
      <c r="B327" s="279"/>
      <c r="C327" s="279"/>
      <c r="D327" s="279"/>
      <c r="E327" s="279"/>
    </row>
    <row r="328" spans="1:4" ht="19.5" customHeight="1" hidden="1">
      <c r="A328" s="44" t="s">
        <v>167</v>
      </c>
      <c r="B328" s="70"/>
      <c r="C328" s="168" t="s">
        <v>489</v>
      </c>
      <c r="D328" s="168" t="s">
        <v>490</v>
      </c>
    </row>
    <row r="329" spans="1:4" ht="15" hidden="1">
      <c r="A329" s="47"/>
      <c r="B329" s="71"/>
      <c r="C329" s="169"/>
      <c r="D329" s="169"/>
    </row>
    <row r="330" spans="1:4" ht="15" hidden="1">
      <c r="A330" s="48"/>
      <c r="B330" s="72"/>
      <c r="C330" s="169"/>
      <c r="D330" s="169"/>
    </row>
    <row r="331" spans="1:2" ht="15" hidden="1">
      <c r="A331" s="50"/>
      <c r="B331" s="50"/>
    </row>
    <row r="332" spans="1:5" ht="14.25" hidden="1">
      <c r="A332" s="263" t="s">
        <v>208</v>
      </c>
      <c r="B332" s="263"/>
      <c r="C332" s="263"/>
      <c r="D332" s="263"/>
      <c r="E332" s="263"/>
    </row>
    <row r="333" spans="1:4" ht="21.75" customHeight="1" hidden="1">
      <c r="A333" s="44" t="s">
        <v>167</v>
      </c>
      <c r="B333" s="70"/>
      <c r="C333" s="168" t="s">
        <v>489</v>
      </c>
      <c r="D333" s="168" t="s">
        <v>490</v>
      </c>
    </row>
    <row r="334" spans="1:4" ht="15" hidden="1">
      <c r="A334" s="47"/>
      <c r="B334" s="71"/>
      <c r="C334" s="169"/>
      <c r="D334" s="169"/>
    </row>
    <row r="335" spans="1:4" ht="15" hidden="1">
      <c r="A335" s="46" t="s">
        <v>482</v>
      </c>
      <c r="B335" s="45"/>
      <c r="C335" s="169"/>
      <c r="D335" s="169"/>
    </row>
    <row r="336" spans="1:2" ht="15" hidden="1">
      <c r="A336" s="50"/>
      <c r="B336" s="50"/>
    </row>
    <row r="337" spans="1:5" ht="14.25" hidden="1">
      <c r="A337" s="263" t="s">
        <v>209</v>
      </c>
      <c r="B337" s="263"/>
      <c r="C337" s="263"/>
      <c r="D337" s="263"/>
      <c r="E337" s="263"/>
    </row>
    <row r="338" spans="1:4" ht="20.25" customHeight="1" hidden="1">
      <c r="A338" s="44" t="s">
        <v>210</v>
      </c>
      <c r="B338" s="70"/>
      <c r="C338" s="168" t="s">
        <v>489</v>
      </c>
      <c r="D338" s="168" t="s">
        <v>490</v>
      </c>
    </row>
    <row r="339" spans="1:4" ht="15" hidden="1">
      <c r="A339" s="47"/>
      <c r="B339" s="71"/>
      <c r="C339" s="169"/>
      <c r="D339" s="169"/>
    </row>
    <row r="340" spans="1:4" ht="15" hidden="1">
      <c r="A340" s="46" t="s">
        <v>482</v>
      </c>
      <c r="B340" s="45"/>
      <c r="C340" s="169"/>
      <c r="D340" s="169"/>
    </row>
    <row r="341" spans="1:5" ht="14.25" hidden="1">
      <c r="A341" s="263" t="s">
        <v>211</v>
      </c>
      <c r="B341" s="263"/>
      <c r="C341" s="263"/>
      <c r="D341" s="263"/>
      <c r="E341" s="263"/>
    </row>
    <row r="342" spans="1:5" ht="18" customHeight="1">
      <c r="A342" s="446" t="s">
        <v>167</v>
      </c>
      <c r="B342" s="447"/>
      <c r="C342" s="448"/>
      <c r="D342" s="195">
        <v>42460</v>
      </c>
      <c r="E342" s="195">
        <v>42094</v>
      </c>
    </row>
    <row r="343" spans="1:5" ht="15.75" customHeight="1">
      <c r="A343" s="449" t="s">
        <v>168</v>
      </c>
      <c r="B343" s="450"/>
      <c r="C343" s="451"/>
      <c r="D343" s="119">
        <v>48775080000</v>
      </c>
      <c r="E343" s="237">
        <v>51999290000</v>
      </c>
    </row>
    <row r="344" spans="1:5" ht="16.5" customHeight="1">
      <c r="A344" s="437" t="s">
        <v>169</v>
      </c>
      <c r="B344" s="438"/>
      <c r="C344" s="439"/>
      <c r="D344" s="120"/>
      <c r="E344" s="238"/>
    </row>
    <row r="345" spans="1:5" ht="19.5" customHeight="1">
      <c r="A345" s="437" t="s">
        <v>170</v>
      </c>
      <c r="B345" s="438"/>
      <c r="C345" s="439"/>
      <c r="D345" s="120"/>
      <c r="E345" s="238"/>
    </row>
    <row r="346" spans="1:5" ht="19.5" customHeight="1">
      <c r="A346" s="437" t="s">
        <v>171</v>
      </c>
      <c r="B346" s="438"/>
      <c r="C346" s="439"/>
      <c r="D346" s="120"/>
      <c r="E346" s="238"/>
    </row>
    <row r="347" spans="1:5" ht="19.5" customHeight="1">
      <c r="A347" s="437" t="s">
        <v>172</v>
      </c>
      <c r="B347" s="438"/>
      <c r="C347" s="439"/>
      <c r="D347" s="120">
        <v>3595100000</v>
      </c>
      <c r="E347" s="238">
        <v>185700000</v>
      </c>
    </row>
    <row r="348" spans="1:5" ht="18" customHeight="1">
      <c r="A348" s="383" t="s">
        <v>173</v>
      </c>
      <c r="B348" s="384"/>
      <c r="C348" s="385"/>
      <c r="D348" s="121"/>
      <c r="E348" s="122"/>
    </row>
    <row r="349" spans="1:5" ht="17.25" customHeight="1">
      <c r="A349" s="329" t="s">
        <v>482</v>
      </c>
      <c r="B349" s="329"/>
      <c r="C349" s="131"/>
      <c r="D349" s="199">
        <f>SUM(D343:D348)</f>
        <v>52370180000</v>
      </c>
      <c r="E349" s="199">
        <f>SUM(E343:E348)</f>
        <v>52184990000</v>
      </c>
    </row>
    <row r="350" spans="1:2" ht="13.5" customHeight="1">
      <c r="A350" s="52"/>
      <c r="B350" s="52"/>
    </row>
    <row r="351" spans="1:5" ht="14.25">
      <c r="A351" s="263" t="s">
        <v>212</v>
      </c>
      <c r="B351" s="263"/>
      <c r="C351" s="263"/>
      <c r="D351" s="263"/>
      <c r="E351" s="263"/>
    </row>
    <row r="352" spans="1:5" ht="18" customHeight="1">
      <c r="A352" s="317" t="s">
        <v>167</v>
      </c>
      <c r="B352" s="317"/>
      <c r="C352" s="317"/>
      <c r="D352" s="195">
        <v>42460</v>
      </c>
      <c r="E352" s="195">
        <v>42094</v>
      </c>
    </row>
    <row r="353" spans="1:5" s="197" customFormat="1" ht="30" customHeight="1">
      <c r="A353" s="432" t="s">
        <v>174</v>
      </c>
      <c r="B353" s="432"/>
      <c r="C353" s="432"/>
      <c r="D353" s="239">
        <v>32440000</v>
      </c>
      <c r="E353" s="240">
        <v>40000</v>
      </c>
    </row>
    <row r="354" spans="1:5" s="197" customFormat="1" ht="15.75" customHeight="1">
      <c r="A354" s="313" t="s">
        <v>175</v>
      </c>
      <c r="B354" s="313"/>
      <c r="C354" s="313"/>
      <c r="D354" s="241"/>
      <c r="E354" s="242"/>
    </row>
    <row r="355" spans="1:5" s="197" customFormat="1" ht="15" customHeight="1">
      <c r="A355" s="313" t="s">
        <v>176</v>
      </c>
      <c r="B355" s="313"/>
      <c r="C355" s="313"/>
      <c r="D355" s="241"/>
      <c r="E355" s="242"/>
    </row>
    <row r="356" spans="1:5" s="197" customFormat="1" ht="30.75" customHeight="1">
      <c r="A356" s="319" t="s">
        <v>177</v>
      </c>
      <c r="B356" s="319"/>
      <c r="C356" s="319"/>
      <c r="D356" s="243"/>
      <c r="E356" s="244"/>
    </row>
    <row r="357" spans="1:5" ht="17.25" customHeight="1">
      <c r="A357" s="265" t="s">
        <v>482</v>
      </c>
      <c r="B357" s="265"/>
      <c r="C357" s="265"/>
      <c r="D357" s="199">
        <f>SUM(D353:D356)</f>
        <v>32440000</v>
      </c>
      <c r="E357" s="199">
        <f>SUM(E353:E356)</f>
        <v>40000</v>
      </c>
    </row>
    <row r="358" spans="1:2" ht="15">
      <c r="A358" s="50"/>
      <c r="B358" s="50"/>
    </row>
    <row r="359" spans="1:3" ht="14.25">
      <c r="A359" s="320" t="s">
        <v>213</v>
      </c>
      <c r="B359" s="320"/>
      <c r="C359" s="320"/>
    </row>
    <row r="360" spans="1:5" ht="19.5" customHeight="1">
      <c r="A360" s="265" t="s">
        <v>167</v>
      </c>
      <c r="B360" s="265"/>
      <c r="C360" s="265"/>
      <c r="D360" s="196">
        <v>42460</v>
      </c>
      <c r="E360" s="196">
        <v>42094</v>
      </c>
    </row>
    <row r="361" spans="1:5" s="197" customFormat="1" ht="21.75" customHeight="1">
      <c r="A361" s="433"/>
      <c r="B361" s="433"/>
      <c r="C361" s="433"/>
      <c r="D361" s="245">
        <v>1821000000</v>
      </c>
      <c r="E361" s="246">
        <v>285900000</v>
      </c>
    </row>
    <row r="362" spans="1:2" ht="15">
      <c r="A362" s="50"/>
      <c r="B362" s="50"/>
    </row>
    <row r="363" spans="1:5" ht="14.25">
      <c r="A363" s="263" t="s">
        <v>67</v>
      </c>
      <c r="B363" s="263"/>
      <c r="C363" s="263"/>
      <c r="D363" s="263"/>
      <c r="E363" s="263"/>
    </row>
    <row r="364" spans="1:4" ht="26.25" customHeight="1" hidden="1">
      <c r="A364" s="44" t="s">
        <v>167</v>
      </c>
      <c r="B364" s="70"/>
      <c r="C364" s="168" t="s">
        <v>489</v>
      </c>
      <c r="D364" s="168" t="s">
        <v>490</v>
      </c>
    </row>
    <row r="365" spans="1:4" ht="15" hidden="1">
      <c r="A365" s="47"/>
      <c r="B365" s="71"/>
      <c r="C365" s="169"/>
      <c r="D365" s="169"/>
    </row>
    <row r="366" spans="1:4" ht="15" hidden="1">
      <c r="A366" s="46" t="s">
        <v>482</v>
      </c>
      <c r="B366" s="45"/>
      <c r="C366" s="169"/>
      <c r="D366" s="169"/>
    </row>
    <row r="367" spans="1:2" ht="15" hidden="1">
      <c r="A367" s="50"/>
      <c r="B367" s="50"/>
    </row>
    <row r="368" spans="1:5" ht="14.25" hidden="1">
      <c r="A368" s="263" t="s">
        <v>214</v>
      </c>
      <c r="B368" s="263"/>
      <c r="C368" s="263"/>
      <c r="D368" s="263"/>
      <c r="E368" s="263"/>
    </row>
    <row r="369" spans="1:4" ht="19.5" customHeight="1" hidden="1">
      <c r="A369" s="44" t="s">
        <v>167</v>
      </c>
      <c r="B369" s="70"/>
      <c r="C369" s="168" t="s">
        <v>489</v>
      </c>
      <c r="D369" s="168" t="s">
        <v>490</v>
      </c>
    </row>
    <row r="370" spans="1:4" ht="15" hidden="1">
      <c r="A370" s="47"/>
      <c r="B370" s="71"/>
      <c r="C370" s="169"/>
      <c r="D370" s="169"/>
    </row>
    <row r="371" spans="1:4" ht="15" hidden="1">
      <c r="A371" s="46" t="s">
        <v>482</v>
      </c>
      <c r="B371" s="45"/>
      <c r="C371" s="169"/>
      <c r="D371" s="169"/>
    </row>
    <row r="372" spans="1:5" ht="14.25" hidden="1">
      <c r="A372" s="263" t="s">
        <v>215</v>
      </c>
      <c r="B372" s="263"/>
      <c r="C372" s="263"/>
      <c r="D372" s="263"/>
      <c r="E372" s="263"/>
    </row>
    <row r="373" spans="1:5" ht="22.5" customHeight="1">
      <c r="A373" s="325" t="s">
        <v>216</v>
      </c>
      <c r="B373" s="326"/>
      <c r="C373" s="327"/>
      <c r="D373" s="195">
        <v>42460</v>
      </c>
      <c r="E373" s="195">
        <v>42094</v>
      </c>
    </row>
    <row r="374" spans="1:5" ht="18.75" customHeight="1">
      <c r="A374" s="328" t="s">
        <v>217</v>
      </c>
      <c r="B374" s="328"/>
      <c r="C374" s="328"/>
      <c r="D374" s="126"/>
      <c r="E374" s="170"/>
    </row>
    <row r="375" spans="1:5" ht="33" customHeight="1">
      <c r="A375" s="307" t="s">
        <v>218</v>
      </c>
      <c r="B375" s="307"/>
      <c r="C375" s="307"/>
      <c r="D375" s="124"/>
      <c r="E375" s="125"/>
    </row>
    <row r="376" spans="1:5" ht="36" customHeight="1">
      <c r="A376" s="307" t="s">
        <v>219</v>
      </c>
      <c r="B376" s="307"/>
      <c r="C376" s="307"/>
      <c r="D376" s="124"/>
      <c r="E376" s="125"/>
    </row>
    <row r="377" spans="1:5" ht="32.25" customHeight="1">
      <c r="A377" s="307" t="s">
        <v>220</v>
      </c>
      <c r="B377" s="307"/>
      <c r="C377" s="307"/>
      <c r="D377" s="124"/>
      <c r="E377" s="125"/>
    </row>
    <row r="378" spans="1:5" ht="34.5" customHeight="1">
      <c r="A378" s="307" t="s">
        <v>221</v>
      </c>
      <c r="B378" s="307"/>
      <c r="C378" s="307"/>
      <c r="D378" s="124"/>
      <c r="E378" s="125"/>
    </row>
    <row r="379" spans="1:5" ht="35.25" customHeight="1">
      <c r="A379" s="307" t="s">
        <v>222</v>
      </c>
      <c r="B379" s="307"/>
      <c r="C379" s="307"/>
      <c r="D379" s="124"/>
      <c r="E379" s="125"/>
    </row>
    <row r="380" spans="1:5" ht="18" customHeight="1">
      <c r="A380" s="307" t="s">
        <v>223</v>
      </c>
      <c r="B380" s="307"/>
      <c r="C380" s="307"/>
      <c r="D380" s="124"/>
      <c r="E380" s="125"/>
    </row>
    <row r="381" spans="1:5" ht="18.75" customHeight="1">
      <c r="A381" s="307" t="s">
        <v>224</v>
      </c>
      <c r="B381" s="307"/>
      <c r="C381" s="307"/>
      <c r="D381" s="247">
        <v>1831761000</v>
      </c>
      <c r="E381" s="248">
        <v>272060000</v>
      </c>
    </row>
    <row r="382" spans="1:5" ht="18" customHeight="1">
      <c r="A382" s="307" t="s">
        <v>225</v>
      </c>
      <c r="B382" s="307"/>
      <c r="C382" s="307"/>
      <c r="D382" s="124"/>
      <c r="E382" s="125"/>
    </row>
    <row r="383" spans="1:5" ht="32.25" customHeight="1">
      <c r="A383" s="309" t="s">
        <v>226</v>
      </c>
      <c r="B383" s="309"/>
      <c r="C383" s="309"/>
      <c r="D383" s="139"/>
      <c r="E383" s="130"/>
    </row>
    <row r="384" spans="1:5" ht="18" customHeight="1">
      <c r="A384" s="329" t="s">
        <v>482</v>
      </c>
      <c r="B384" s="329"/>
      <c r="C384" s="329"/>
      <c r="D384" s="199">
        <f>SUM(D374:D383)</f>
        <v>1831761000</v>
      </c>
      <c r="E384" s="199">
        <f>SUM(E374:E383)</f>
        <v>272060000</v>
      </c>
    </row>
    <row r="385" spans="1:2" ht="14.25">
      <c r="A385" s="52"/>
      <c r="B385" s="52"/>
    </row>
    <row r="386" spans="1:5" ht="14.25">
      <c r="A386" s="263" t="s">
        <v>227</v>
      </c>
      <c r="B386" s="263"/>
      <c r="C386" s="263"/>
      <c r="D386" s="263"/>
      <c r="E386" s="263"/>
    </row>
    <row r="387" spans="1:5" ht="21.75" customHeight="1">
      <c r="A387" s="330" t="s">
        <v>228</v>
      </c>
      <c r="B387" s="330"/>
      <c r="C387" s="330"/>
      <c r="D387" s="195">
        <v>42460</v>
      </c>
      <c r="E387" s="195">
        <v>42094</v>
      </c>
    </row>
    <row r="388" spans="1:5" ht="33.75" customHeight="1">
      <c r="A388" s="328" t="s">
        <v>229</v>
      </c>
      <c r="B388" s="328"/>
      <c r="C388" s="328"/>
      <c r="D388" s="126">
        <f>+D389+D390</f>
        <v>0</v>
      </c>
      <c r="E388" s="126">
        <f>+E389+E390</f>
        <v>0</v>
      </c>
    </row>
    <row r="389" spans="1:5" ht="33.75" customHeight="1" hidden="1">
      <c r="A389" s="307" t="s">
        <v>230</v>
      </c>
      <c r="B389" s="307"/>
      <c r="C389" s="307"/>
      <c r="D389" s="124"/>
      <c r="E389" s="125"/>
    </row>
    <row r="390" spans="1:5" ht="17.25" customHeight="1" hidden="1">
      <c r="A390" s="307" t="s">
        <v>23</v>
      </c>
      <c r="B390" s="307"/>
      <c r="C390" s="307"/>
      <c r="D390" s="124"/>
      <c r="E390" s="125"/>
    </row>
    <row r="391" spans="1:5" ht="16.5" customHeight="1" hidden="1">
      <c r="A391" s="307" t="s">
        <v>231</v>
      </c>
      <c r="B391" s="307"/>
      <c r="C391" s="307"/>
      <c r="D391" s="124">
        <f>+D392+D393</f>
        <v>0</v>
      </c>
      <c r="E391" s="124">
        <f>+E392+E393</f>
        <v>0</v>
      </c>
    </row>
    <row r="392" spans="1:5" ht="34.5" customHeight="1" hidden="1">
      <c r="A392" s="307" t="s">
        <v>232</v>
      </c>
      <c r="B392" s="307"/>
      <c r="C392" s="307"/>
      <c r="D392" s="124"/>
      <c r="E392" s="125"/>
    </row>
    <row r="393" spans="1:5" ht="18.75" customHeight="1" hidden="1">
      <c r="A393" s="307" t="s">
        <v>24</v>
      </c>
      <c r="B393" s="307"/>
      <c r="C393" s="307"/>
      <c r="D393" s="124"/>
      <c r="E393" s="125"/>
    </row>
    <row r="394" spans="1:5" ht="15.75" customHeight="1" hidden="1">
      <c r="A394" s="307" t="s">
        <v>233</v>
      </c>
      <c r="B394" s="307"/>
      <c r="C394" s="307"/>
      <c r="D394" s="124">
        <f>+D395+D396</f>
        <v>0</v>
      </c>
      <c r="E394" s="124">
        <f>+E395+E396</f>
        <v>0</v>
      </c>
    </row>
    <row r="395" spans="1:5" ht="34.5" customHeight="1" hidden="1">
      <c r="A395" s="307" t="s">
        <v>234</v>
      </c>
      <c r="B395" s="307"/>
      <c r="C395" s="307"/>
      <c r="D395" s="127"/>
      <c r="E395" s="128"/>
    </row>
    <row r="396" spans="1:5" s="78" customFormat="1" ht="15.75" customHeight="1" hidden="1">
      <c r="A396" s="307" t="s">
        <v>235</v>
      </c>
      <c r="B396" s="307"/>
      <c r="C396" s="307"/>
      <c r="D396" s="127"/>
      <c r="E396" s="128"/>
    </row>
    <row r="397" spans="1:5" s="78" customFormat="1" ht="15.75" customHeight="1" hidden="1">
      <c r="A397" s="307" t="s">
        <v>236</v>
      </c>
      <c r="B397" s="307"/>
      <c r="C397" s="307"/>
      <c r="D397" s="127">
        <f>+D398+D399</f>
        <v>24424924</v>
      </c>
      <c r="E397" s="127">
        <f>+E398+E399</f>
        <v>515571</v>
      </c>
    </row>
    <row r="398" spans="1:5" s="78" customFormat="1" ht="15.75" customHeight="1">
      <c r="A398" s="307" t="s">
        <v>25</v>
      </c>
      <c r="B398" s="307"/>
      <c r="C398" s="307"/>
      <c r="D398" s="127">
        <v>24424924</v>
      </c>
      <c r="E398" s="249">
        <v>515571</v>
      </c>
    </row>
    <row r="399" spans="1:5" s="78" customFormat="1" ht="15.75" customHeight="1">
      <c r="A399" s="309" t="s">
        <v>237</v>
      </c>
      <c r="B399" s="309"/>
      <c r="C399" s="309"/>
      <c r="D399" s="129"/>
      <c r="E399" s="130"/>
    </row>
    <row r="400" spans="1:5" ht="15.75" customHeight="1">
      <c r="A400" s="304" t="s">
        <v>482</v>
      </c>
      <c r="B400" s="305"/>
      <c r="C400" s="306"/>
      <c r="D400" s="200">
        <f>+D388+D391+D394+D397</f>
        <v>24424924</v>
      </c>
      <c r="E400" s="200">
        <f>+E388+E391+E394+E397</f>
        <v>515571</v>
      </c>
    </row>
    <row r="401" spans="1:2" ht="14.25">
      <c r="A401" s="52"/>
      <c r="B401" s="52"/>
    </row>
    <row r="402" spans="1:4" ht="14.25">
      <c r="A402" s="272" t="s">
        <v>238</v>
      </c>
      <c r="B402" s="272"/>
      <c r="C402" s="272"/>
      <c r="D402" s="272"/>
    </row>
    <row r="403" spans="1:5" ht="18" customHeight="1">
      <c r="A403" s="310"/>
      <c r="B403" s="310"/>
      <c r="C403" s="310"/>
      <c r="D403" s="195">
        <v>42460</v>
      </c>
      <c r="E403" s="195">
        <v>42094</v>
      </c>
    </row>
    <row r="404" spans="1:5" ht="17.25" customHeight="1">
      <c r="A404" s="328" t="s">
        <v>239</v>
      </c>
      <c r="B404" s="328"/>
      <c r="C404" s="328"/>
      <c r="D404" s="133">
        <v>4233268</v>
      </c>
      <c r="E404" s="134">
        <v>408941</v>
      </c>
    </row>
    <row r="405" spans="1:5" s="78" customFormat="1" ht="17.25" customHeight="1">
      <c r="A405" s="307" t="s">
        <v>240</v>
      </c>
      <c r="B405" s="307"/>
      <c r="C405" s="307"/>
      <c r="D405" s="127">
        <v>2362187</v>
      </c>
      <c r="E405" s="127">
        <v>3136808</v>
      </c>
    </row>
    <row r="406" spans="1:5" s="78" customFormat="1" ht="17.25" customHeight="1">
      <c r="A406" s="309" t="s">
        <v>241</v>
      </c>
      <c r="B406" s="309"/>
      <c r="C406" s="309"/>
      <c r="D406" s="129"/>
      <c r="E406" s="135"/>
    </row>
    <row r="407" spans="1:5" s="78" customFormat="1" ht="17.25" customHeight="1">
      <c r="A407" s="304" t="s">
        <v>482</v>
      </c>
      <c r="B407" s="305"/>
      <c r="C407" s="306"/>
      <c r="D407" s="200">
        <f>SUM(D404:D406)</f>
        <v>6595455</v>
      </c>
      <c r="E407" s="132">
        <f>SUM(E404:E406)</f>
        <v>3545749</v>
      </c>
    </row>
    <row r="408" spans="1:2" ht="14.25">
      <c r="A408" s="66"/>
      <c r="B408" s="66"/>
    </row>
    <row r="409" spans="1:4" ht="14.25" hidden="1">
      <c r="A409" s="308" t="s">
        <v>242</v>
      </c>
      <c r="B409" s="308"/>
      <c r="C409" s="308"/>
      <c r="D409" s="308"/>
    </row>
    <row r="410" spans="1:4" ht="17.25" customHeight="1" hidden="1">
      <c r="A410" s="136"/>
      <c r="B410" s="137"/>
      <c r="C410" s="171" t="s">
        <v>489</v>
      </c>
      <c r="D410" s="171" t="s">
        <v>490</v>
      </c>
    </row>
    <row r="411" spans="1:5" ht="15" hidden="1">
      <c r="A411" s="348" t="s">
        <v>243</v>
      </c>
      <c r="B411" s="349"/>
      <c r="C411" s="349"/>
      <c r="D411" s="349"/>
      <c r="E411" s="349"/>
    </row>
    <row r="412" spans="1:5" s="78" customFormat="1" ht="17.25" customHeight="1" hidden="1">
      <c r="A412" s="323" t="s">
        <v>244</v>
      </c>
      <c r="B412" s="324"/>
      <c r="C412" s="324"/>
      <c r="D412" s="324"/>
      <c r="E412" s="324"/>
    </row>
    <row r="413" spans="1:5" s="78" customFormat="1" ht="17.25" customHeight="1" hidden="1">
      <c r="A413" s="323" t="s">
        <v>245</v>
      </c>
      <c r="B413" s="324"/>
      <c r="C413" s="324"/>
      <c r="D413" s="324"/>
      <c r="E413" s="324"/>
    </row>
    <row r="414" spans="1:5" s="78" customFormat="1" ht="17.25" customHeight="1" hidden="1">
      <c r="A414" s="348" t="s">
        <v>246</v>
      </c>
      <c r="B414" s="349"/>
      <c r="C414" s="349"/>
      <c r="D414" s="349"/>
      <c r="E414" s="349"/>
    </row>
    <row r="415" spans="1:5" s="78" customFormat="1" ht="17.25" customHeight="1" hidden="1">
      <c r="A415" s="323" t="s">
        <v>247</v>
      </c>
      <c r="B415" s="324"/>
      <c r="C415" s="324"/>
      <c r="D415" s="324"/>
      <c r="E415" s="324"/>
    </row>
    <row r="416" spans="1:5" s="78" customFormat="1" ht="17.25" customHeight="1" hidden="1">
      <c r="A416" s="323" t="s">
        <v>248</v>
      </c>
      <c r="B416" s="324"/>
      <c r="C416" s="324"/>
      <c r="D416" s="324"/>
      <c r="E416" s="324"/>
    </row>
    <row r="417" spans="1:5" s="78" customFormat="1" ht="17.25" customHeight="1" hidden="1">
      <c r="A417" s="46" t="s">
        <v>482</v>
      </c>
      <c r="B417" s="45"/>
      <c r="C417" s="169"/>
      <c r="D417" s="169"/>
      <c r="E417" s="142"/>
    </row>
    <row r="418" spans="1:3" ht="15" hidden="1">
      <c r="A418" s="454" t="s">
        <v>32</v>
      </c>
      <c r="B418" s="454"/>
      <c r="C418" s="454"/>
    </row>
    <row r="419" spans="1:2" ht="18.75" customHeight="1" hidden="1">
      <c r="A419" s="66"/>
      <c r="B419" s="66"/>
    </row>
    <row r="420" spans="1:5" ht="14.25">
      <c r="A420" s="397" t="s">
        <v>249</v>
      </c>
      <c r="B420" s="397"/>
      <c r="C420" s="397"/>
      <c r="D420" s="397"/>
      <c r="E420" s="397"/>
    </row>
    <row r="421" spans="1:5" ht="18" customHeight="1">
      <c r="A421" s="330" t="s">
        <v>250</v>
      </c>
      <c r="B421" s="330"/>
      <c r="C421" s="330"/>
      <c r="D421" s="195">
        <v>42460</v>
      </c>
      <c r="E421" s="195">
        <v>42094</v>
      </c>
    </row>
    <row r="422" spans="1:5" ht="18" customHeight="1">
      <c r="A422" s="328" t="s">
        <v>251</v>
      </c>
      <c r="B422" s="328"/>
      <c r="C422" s="328"/>
      <c r="D422" s="126">
        <f>+D423+D426</f>
        <v>0</v>
      </c>
      <c r="E422" s="126">
        <f>+E423+E426</f>
        <v>0</v>
      </c>
    </row>
    <row r="423" spans="1:5" ht="18" customHeight="1">
      <c r="A423" s="307" t="s">
        <v>252</v>
      </c>
      <c r="B423" s="307"/>
      <c r="C423" s="307"/>
      <c r="D423" s="124">
        <f>+D424+D425</f>
        <v>0</v>
      </c>
      <c r="E423" s="124">
        <f>+E424+E425</f>
        <v>0</v>
      </c>
    </row>
    <row r="424" spans="1:5" ht="18.75" customHeight="1" hidden="1">
      <c r="A424" s="301" t="s">
        <v>253</v>
      </c>
      <c r="B424" s="301"/>
      <c r="C424" s="301"/>
      <c r="D424" s="124"/>
      <c r="E424" s="124"/>
    </row>
    <row r="425" spans="1:5" ht="18.75" customHeight="1" hidden="1">
      <c r="A425" s="301" t="s">
        <v>254</v>
      </c>
      <c r="B425" s="301"/>
      <c r="C425" s="301"/>
      <c r="D425" s="124"/>
      <c r="E425" s="124"/>
    </row>
    <row r="426" spans="1:5" ht="18.75" customHeight="1">
      <c r="A426" s="307" t="s">
        <v>255</v>
      </c>
      <c r="B426" s="307"/>
      <c r="C426" s="307"/>
      <c r="D426" s="138">
        <f>+D427+D428</f>
        <v>0</v>
      </c>
      <c r="E426" s="138">
        <f>+E427+E428</f>
        <v>0</v>
      </c>
    </row>
    <row r="427" spans="1:5" s="78" customFormat="1" ht="18.75" customHeight="1" hidden="1">
      <c r="A427" s="301" t="s">
        <v>256</v>
      </c>
      <c r="B427" s="301"/>
      <c r="C427" s="301"/>
      <c r="D427" s="138"/>
      <c r="E427" s="138"/>
    </row>
    <row r="428" spans="1:5" s="78" customFormat="1" ht="18.75" customHeight="1" hidden="1">
      <c r="A428" s="301" t="s">
        <v>257</v>
      </c>
      <c r="B428" s="301"/>
      <c r="C428" s="301"/>
      <c r="D428" s="138"/>
      <c r="E428" s="138"/>
    </row>
    <row r="429" spans="1:5" s="78" customFormat="1" ht="18.75" customHeight="1">
      <c r="A429" s="307" t="s">
        <v>258</v>
      </c>
      <c r="B429" s="307"/>
      <c r="C429" s="307"/>
      <c r="D429" s="201">
        <f>+D430+D433</f>
        <v>547661955</v>
      </c>
      <c r="E429" s="201">
        <f>+E430+E433</f>
        <v>143729290</v>
      </c>
    </row>
    <row r="430" spans="1:5" s="78" customFormat="1" ht="18.75" customHeight="1">
      <c r="A430" s="307" t="s">
        <v>259</v>
      </c>
      <c r="B430" s="307"/>
      <c r="C430" s="307"/>
      <c r="D430" s="124">
        <f>+D431+D432</f>
        <v>546641043</v>
      </c>
      <c r="E430" s="124">
        <f>+E431+E432</f>
        <v>143534754</v>
      </c>
    </row>
    <row r="431" spans="1:5" ht="17.25" customHeight="1">
      <c r="A431" s="301" t="s">
        <v>260</v>
      </c>
      <c r="B431" s="301"/>
      <c r="C431" s="301"/>
      <c r="D431" s="124">
        <v>546641043</v>
      </c>
      <c r="E431" s="124">
        <v>143534754</v>
      </c>
    </row>
    <row r="432" spans="1:5" ht="28.5" customHeight="1">
      <c r="A432" s="301" t="s">
        <v>261</v>
      </c>
      <c r="B432" s="301"/>
      <c r="C432" s="301"/>
      <c r="D432" s="124"/>
      <c r="E432" s="124"/>
    </row>
    <row r="433" spans="1:5" ht="21" customHeight="1">
      <c r="A433" s="307" t="s">
        <v>262</v>
      </c>
      <c r="B433" s="307"/>
      <c r="C433" s="307"/>
      <c r="D433" s="124">
        <f>+D434+D435</f>
        <v>1020912</v>
      </c>
      <c r="E433" s="124">
        <f>+E434+E435</f>
        <v>194536</v>
      </c>
    </row>
    <row r="434" spans="1:5" ht="31.5" customHeight="1">
      <c r="A434" s="301" t="s">
        <v>263</v>
      </c>
      <c r="B434" s="301"/>
      <c r="C434" s="301"/>
      <c r="D434" s="124">
        <f>821157+132198+67557</f>
        <v>1020912</v>
      </c>
      <c r="E434" s="124">
        <v>194536</v>
      </c>
    </row>
    <row r="435" spans="1:5" ht="33" customHeight="1">
      <c r="A435" s="302" t="s">
        <v>264</v>
      </c>
      <c r="B435" s="302"/>
      <c r="C435" s="302"/>
      <c r="D435" s="139"/>
      <c r="E435" s="139"/>
    </row>
    <row r="436" spans="1:5" ht="16.5" customHeight="1">
      <c r="A436" s="304" t="s">
        <v>482</v>
      </c>
      <c r="B436" s="305"/>
      <c r="C436" s="306"/>
      <c r="D436" s="200">
        <f>+D422+D429</f>
        <v>547661955</v>
      </c>
      <c r="E436" s="200">
        <f>+E422+E429</f>
        <v>143729290</v>
      </c>
    </row>
    <row r="437" spans="1:2" ht="14.25">
      <c r="A437" s="66"/>
      <c r="B437" s="66"/>
    </row>
    <row r="438" spans="1:5" ht="14.25">
      <c r="A438" s="263" t="s">
        <v>265</v>
      </c>
      <c r="B438" s="263"/>
      <c r="C438" s="263"/>
      <c r="D438" s="263"/>
      <c r="E438" s="263"/>
    </row>
    <row r="439" spans="1:5" ht="18.75" customHeight="1">
      <c r="A439" s="278" t="s">
        <v>266</v>
      </c>
      <c r="B439" s="278"/>
      <c r="C439" s="172"/>
      <c r="D439" s="172"/>
      <c r="E439" s="172"/>
    </row>
    <row r="440" spans="1:5" ht="17.25" customHeight="1" hidden="1">
      <c r="A440" s="299" t="s">
        <v>267</v>
      </c>
      <c r="B440" s="299"/>
      <c r="C440" s="173"/>
      <c r="D440" s="173"/>
      <c r="E440" s="173"/>
    </row>
    <row r="441" spans="1:5" ht="15" customHeight="1" hidden="1">
      <c r="A441" s="115"/>
      <c r="B441" s="82"/>
      <c r="C441" s="408"/>
      <c r="D441" s="408"/>
      <c r="E441" s="408"/>
    </row>
    <row r="442" spans="1:5" ht="15" hidden="1">
      <c r="A442" s="298" t="s">
        <v>270</v>
      </c>
      <c r="B442" s="298"/>
      <c r="C442" s="298"/>
      <c r="D442" s="298"/>
      <c r="E442" s="298"/>
    </row>
    <row r="443" spans="1:5" ht="15" customHeight="1" hidden="1">
      <c r="A443" s="115"/>
      <c r="B443" s="82"/>
      <c r="C443" s="315"/>
      <c r="D443" s="315"/>
      <c r="E443" s="315"/>
    </row>
    <row r="444" spans="1:5" ht="15" hidden="1">
      <c r="A444" s="298" t="s">
        <v>271</v>
      </c>
      <c r="B444" s="298"/>
      <c r="C444" s="298"/>
      <c r="D444" s="298"/>
      <c r="E444" s="203"/>
    </row>
    <row r="445" spans="1:5" ht="15.75" customHeight="1" hidden="1">
      <c r="A445" s="109" t="s">
        <v>500</v>
      </c>
      <c r="B445" s="109" t="s">
        <v>272</v>
      </c>
      <c r="C445" s="161" t="s">
        <v>273</v>
      </c>
      <c r="D445" s="161" t="s">
        <v>274</v>
      </c>
      <c r="E445" s="161" t="s">
        <v>275</v>
      </c>
    </row>
    <row r="446" spans="1:5" ht="15" hidden="1">
      <c r="A446" s="109" t="s">
        <v>501</v>
      </c>
      <c r="B446" s="109" t="s">
        <v>502</v>
      </c>
      <c r="C446" s="161" t="s">
        <v>276</v>
      </c>
      <c r="D446" s="161" t="s">
        <v>277</v>
      </c>
      <c r="E446" s="161" t="s">
        <v>278</v>
      </c>
    </row>
    <row r="447" spans="1:5" ht="15" hidden="1">
      <c r="A447" s="114" t="s">
        <v>507</v>
      </c>
      <c r="B447" s="73" t="s">
        <v>279</v>
      </c>
      <c r="C447" s="203"/>
      <c r="D447" s="203"/>
      <c r="E447" s="203"/>
    </row>
    <row r="448" spans="1:5" ht="15" hidden="1">
      <c r="A448" s="109">
        <v>1</v>
      </c>
      <c r="B448" s="115" t="s">
        <v>280</v>
      </c>
      <c r="C448" s="203"/>
      <c r="D448" s="203"/>
      <c r="E448" s="203"/>
    </row>
    <row r="449" spans="1:5" ht="15" hidden="1">
      <c r="A449" s="109">
        <v>2</v>
      </c>
      <c r="B449" s="115" t="s">
        <v>268</v>
      </c>
      <c r="C449" s="203"/>
      <c r="D449" s="203"/>
      <c r="E449" s="203"/>
    </row>
    <row r="450" spans="1:5" ht="15" hidden="1">
      <c r="A450" s="109">
        <v>3</v>
      </c>
      <c r="B450" s="115" t="s">
        <v>269</v>
      </c>
      <c r="C450" s="203"/>
      <c r="D450" s="203"/>
      <c r="E450" s="203"/>
    </row>
    <row r="451" spans="1:5" ht="15" hidden="1">
      <c r="A451" s="109">
        <v>4</v>
      </c>
      <c r="B451" s="115" t="s">
        <v>281</v>
      </c>
      <c r="C451" s="203"/>
      <c r="D451" s="203"/>
      <c r="E451" s="203"/>
    </row>
    <row r="452" spans="1:5" ht="15" hidden="1">
      <c r="A452" s="109">
        <v>5</v>
      </c>
      <c r="B452" s="115" t="s">
        <v>282</v>
      </c>
      <c r="C452" s="203"/>
      <c r="D452" s="203"/>
      <c r="E452" s="203"/>
    </row>
    <row r="453" spans="1:5" ht="15" hidden="1">
      <c r="A453" s="109">
        <v>6</v>
      </c>
      <c r="B453" s="115" t="s">
        <v>283</v>
      </c>
      <c r="C453" s="203"/>
      <c r="D453" s="203"/>
      <c r="E453" s="203"/>
    </row>
    <row r="454" spans="1:5" ht="15" hidden="1">
      <c r="A454" s="109">
        <v>7</v>
      </c>
      <c r="B454" s="115" t="s">
        <v>284</v>
      </c>
      <c r="C454" s="203"/>
      <c r="D454" s="203"/>
      <c r="E454" s="203"/>
    </row>
    <row r="455" spans="1:5" ht="15" hidden="1">
      <c r="A455" s="109">
        <v>8</v>
      </c>
      <c r="B455" s="115" t="s">
        <v>285</v>
      </c>
      <c r="C455" s="203"/>
      <c r="D455" s="203"/>
      <c r="E455" s="203"/>
    </row>
    <row r="456" spans="1:5" ht="15" hidden="1">
      <c r="A456" s="109">
        <v>9</v>
      </c>
      <c r="B456" s="115" t="s">
        <v>286</v>
      </c>
      <c r="C456" s="203"/>
      <c r="D456" s="203"/>
      <c r="E456" s="203"/>
    </row>
    <row r="457" spans="1:5" ht="30" hidden="1">
      <c r="A457" s="109">
        <v>10</v>
      </c>
      <c r="B457" s="115" t="s">
        <v>287</v>
      </c>
      <c r="C457" s="203"/>
      <c r="D457" s="203"/>
      <c r="E457" s="203"/>
    </row>
    <row r="458" spans="1:5" ht="15" hidden="1">
      <c r="A458" s="114" t="s">
        <v>509</v>
      </c>
      <c r="B458" s="73" t="s">
        <v>288</v>
      </c>
      <c r="C458" s="203"/>
      <c r="D458" s="203"/>
      <c r="E458" s="203"/>
    </row>
    <row r="459" spans="1:5" ht="15" hidden="1">
      <c r="A459" s="114" t="s">
        <v>510</v>
      </c>
      <c r="B459" s="73" t="s">
        <v>289</v>
      </c>
      <c r="C459" s="203"/>
      <c r="D459" s="203"/>
      <c r="E459" s="203"/>
    </row>
    <row r="460" spans="1:5" ht="15" hidden="1">
      <c r="A460" s="114" t="s">
        <v>511</v>
      </c>
      <c r="B460" s="73" t="s">
        <v>290</v>
      </c>
      <c r="C460" s="203"/>
      <c r="D460" s="203"/>
      <c r="E460" s="203"/>
    </row>
    <row r="461" spans="1:5" ht="15" hidden="1">
      <c r="A461" s="109"/>
      <c r="B461" s="114" t="s">
        <v>482</v>
      </c>
      <c r="C461" s="203"/>
      <c r="D461" s="203"/>
      <c r="E461" s="203"/>
    </row>
    <row r="462" spans="1:5" ht="15" hidden="1">
      <c r="A462" s="202"/>
      <c r="B462" s="202"/>
      <c r="C462" s="203"/>
      <c r="D462" s="203"/>
      <c r="E462" s="203"/>
    </row>
    <row r="463" spans="1:5" ht="15" hidden="1">
      <c r="A463" s="303" t="s">
        <v>291</v>
      </c>
      <c r="B463" s="303"/>
      <c r="C463" s="303"/>
      <c r="D463" s="303"/>
      <c r="E463" s="303"/>
    </row>
    <row r="464" spans="1:5" ht="18" customHeight="1" hidden="1">
      <c r="A464" s="22"/>
      <c r="B464" s="22"/>
      <c r="C464" s="148"/>
      <c r="D464" s="148"/>
      <c r="E464" s="148"/>
    </row>
    <row r="465" spans="1:5" ht="15" hidden="1">
      <c r="A465" s="299" t="s">
        <v>292</v>
      </c>
      <c r="B465" s="299"/>
      <c r="C465" s="299"/>
      <c r="D465" s="299"/>
      <c r="E465" s="299"/>
    </row>
    <row r="466" spans="1:5" ht="15" customHeight="1" hidden="1">
      <c r="A466" s="299" t="s">
        <v>299</v>
      </c>
      <c r="B466" s="299"/>
      <c r="C466" s="299"/>
      <c r="D466" s="299"/>
      <c r="E466" s="299"/>
    </row>
    <row r="467" spans="1:5" ht="15" customHeight="1" hidden="1">
      <c r="A467" s="299" t="s">
        <v>300</v>
      </c>
      <c r="B467" s="299"/>
      <c r="C467" s="299"/>
      <c r="D467" s="299"/>
      <c r="E467" s="299"/>
    </row>
    <row r="468" spans="1:5" ht="15" customHeight="1" hidden="1">
      <c r="A468" s="299" t="s">
        <v>301</v>
      </c>
      <c r="B468" s="299"/>
      <c r="C468" s="299"/>
      <c r="D468" s="299"/>
      <c r="E468" s="299"/>
    </row>
    <row r="469" spans="1:5" ht="15" customHeight="1" hidden="1">
      <c r="A469" s="3"/>
      <c r="B469" s="3"/>
      <c r="C469" s="113"/>
      <c r="D469" s="113"/>
      <c r="E469" s="113"/>
    </row>
    <row r="470" spans="1:5" ht="15">
      <c r="A470" s="298" t="s">
        <v>302</v>
      </c>
      <c r="B470" s="298"/>
      <c r="C470" s="298"/>
      <c r="D470" s="298"/>
      <c r="E470" s="298"/>
    </row>
    <row r="471" spans="1:5" ht="15.75" customHeight="1">
      <c r="A471" s="321" t="s">
        <v>500</v>
      </c>
      <c r="B471" s="321" t="s">
        <v>303</v>
      </c>
      <c r="C471" s="287" t="s">
        <v>192</v>
      </c>
      <c r="D471" s="287"/>
      <c r="E471" s="287" t="s">
        <v>193</v>
      </c>
    </row>
    <row r="472" spans="1:5" ht="18" customHeight="1">
      <c r="A472" s="322"/>
      <c r="B472" s="322"/>
      <c r="C472" s="93" t="s">
        <v>304</v>
      </c>
      <c r="D472" s="93" t="s">
        <v>305</v>
      </c>
      <c r="E472" s="287"/>
    </row>
    <row r="473" spans="1:5" ht="15" customHeight="1">
      <c r="A473" s="58">
        <v>1</v>
      </c>
      <c r="B473" s="75" t="s">
        <v>306</v>
      </c>
      <c r="C473" s="112">
        <f>+C474+C475+C476</f>
        <v>158050955</v>
      </c>
      <c r="D473" s="112">
        <f>+C473</f>
        <v>158050955</v>
      </c>
      <c r="E473" s="112">
        <f>+E474+E475+E476</f>
        <v>72250511</v>
      </c>
    </row>
    <row r="474" spans="1:5" ht="15">
      <c r="A474" s="58" t="s">
        <v>307</v>
      </c>
      <c r="B474" s="75" t="s">
        <v>308</v>
      </c>
      <c r="C474" s="112">
        <v>158050955</v>
      </c>
      <c r="D474" s="112">
        <f>+C474</f>
        <v>158050955</v>
      </c>
      <c r="E474" s="112">
        <v>72250511</v>
      </c>
    </row>
    <row r="475" spans="1:5" ht="15">
      <c r="A475" s="58" t="s">
        <v>309</v>
      </c>
      <c r="B475" s="75" t="s">
        <v>310</v>
      </c>
      <c r="C475" s="112"/>
      <c r="D475" s="112">
        <f aca="true" t="shared" si="0" ref="D475:D483">+C475</f>
        <v>0</v>
      </c>
      <c r="E475" s="112"/>
    </row>
    <row r="476" spans="1:5" ht="15">
      <c r="A476" s="58" t="s">
        <v>311</v>
      </c>
      <c r="B476" s="75" t="s">
        <v>312</v>
      </c>
      <c r="C476" s="112"/>
      <c r="D476" s="112">
        <f t="shared" si="0"/>
        <v>0</v>
      </c>
      <c r="E476" s="112"/>
    </row>
    <row r="477" spans="1:5" ht="15">
      <c r="A477" s="58">
        <v>2</v>
      </c>
      <c r="B477" s="75" t="s">
        <v>28</v>
      </c>
      <c r="C477" s="112">
        <f>+C478+C479+C480</f>
        <v>600000</v>
      </c>
      <c r="D477" s="112">
        <f t="shared" si="0"/>
        <v>600000</v>
      </c>
      <c r="E477" s="112">
        <f>+E478+E479+E480</f>
        <v>0</v>
      </c>
    </row>
    <row r="478" spans="1:5" ht="15">
      <c r="A478" s="58" t="s">
        <v>313</v>
      </c>
      <c r="B478" s="75" t="s">
        <v>308</v>
      </c>
      <c r="C478" s="112">
        <v>600000</v>
      </c>
      <c r="D478" s="112">
        <f t="shared" si="0"/>
        <v>600000</v>
      </c>
      <c r="E478" s="112"/>
    </row>
    <row r="479" spans="1:5" ht="15">
      <c r="A479" s="58" t="s">
        <v>314</v>
      </c>
      <c r="B479" s="75" t="s">
        <v>310</v>
      </c>
      <c r="C479" s="112"/>
      <c r="D479" s="112">
        <f t="shared" si="0"/>
        <v>0</v>
      </c>
      <c r="E479" s="112"/>
    </row>
    <row r="480" spans="1:5" ht="15">
      <c r="A480" s="58" t="s">
        <v>315</v>
      </c>
      <c r="B480" s="75" t="s">
        <v>312</v>
      </c>
      <c r="C480" s="112"/>
      <c r="D480" s="112">
        <f t="shared" si="0"/>
        <v>0</v>
      </c>
      <c r="E480" s="112"/>
    </row>
    <row r="481" spans="1:5" ht="15">
      <c r="A481" s="58">
        <v>3</v>
      </c>
      <c r="B481" s="75" t="s">
        <v>29</v>
      </c>
      <c r="C481" s="112">
        <v>21941839</v>
      </c>
      <c r="D481" s="112">
        <f t="shared" si="0"/>
        <v>21941839</v>
      </c>
      <c r="E481" s="112">
        <v>18775743</v>
      </c>
    </row>
    <row r="482" spans="1:5" ht="15">
      <c r="A482" s="58">
        <v>4</v>
      </c>
      <c r="B482" s="75" t="s">
        <v>30</v>
      </c>
      <c r="C482" s="112">
        <v>104441466</v>
      </c>
      <c r="D482" s="112">
        <f t="shared" si="0"/>
        <v>104441466</v>
      </c>
      <c r="E482" s="112">
        <v>267172226</v>
      </c>
    </row>
    <row r="483" spans="1:5" ht="16.5" customHeight="1">
      <c r="A483" s="58">
        <v>5</v>
      </c>
      <c r="B483" s="75" t="s">
        <v>31</v>
      </c>
      <c r="C483" s="112">
        <v>177388893</v>
      </c>
      <c r="D483" s="112">
        <f t="shared" si="0"/>
        <v>177388893</v>
      </c>
      <c r="E483" s="112">
        <v>196037271</v>
      </c>
    </row>
    <row r="484" spans="1:5" ht="15">
      <c r="A484" s="58"/>
      <c r="B484" s="74" t="s">
        <v>482</v>
      </c>
      <c r="C484" s="204">
        <f>+C473+C477+C481+C482+C483</f>
        <v>462423153</v>
      </c>
      <c r="D484" s="204">
        <f>+D473+D477+D481+D482+D483</f>
        <v>462423153</v>
      </c>
      <c r="E484" s="204">
        <f>+E473+E477+E481+E482+E483</f>
        <v>554235751</v>
      </c>
    </row>
    <row r="485" spans="1:5" ht="15">
      <c r="A485" s="410" t="s">
        <v>316</v>
      </c>
      <c r="B485" s="410"/>
      <c r="C485" s="410"/>
      <c r="D485" s="410"/>
      <c r="E485" s="410"/>
    </row>
    <row r="486" spans="1:5" ht="14.25" customHeight="1">
      <c r="A486" s="3"/>
      <c r="B486" s="24"/>
      <c r="C486" s="316"/>
      <c r="D486" s="316"/>
      <c r="E486" s="316"/>
    </row>
    <row r="487" spans="1:5" ht="14.25">
      <c r="A487" s="278" t="s">
        <v>317</v>
      </c>
      <c r="B487" s="278"/>
      <c r="C487" s="147"/>
      <c r="D487" s="147"/>
      <c r="E487" s="147"/>
    </row>
    <row r="488" spans="1:5" ht="14.25" customHeight="1">
      <c r="A488" s="1"/>
      <c r="B488" s="1"/>
      <c r="C488" s="147"/>
      <c r="D488" s="147"/>
      <c r="E488" s="147"/>
    </row>
    <row r="489" spans="1:5" ht="14.25" customHeight="1">
      <c r="A489" s="300" t="s">
        <v>500</v>
      </c>
      <c r="B489" s="300" t="s">
        <v>318</v>
      </c>
      <c r="C489" s="287" t="s">
        <v>192</v>
      </c>
      <c r="D489" s="287"/>
      <c r="E489" s="287" t="s">
        <v>193</v>
      </c>
    </row>
    <row r="490" spans="1:5" ht="18.75" customHeight="1">
      <c r="A490" s="300"/>
      <c r="B490" s="300"/>
      <c r="C490" s="93" t="s">
        <v>304</v>
      </c>
      <c r="D490" s="93" t="s">
        <v>305</v>
      </c>
      <c r="E490" s="287"/>
    </row>
    <row r="491" spans="1:5" ht="14.25" customHeight="1">
      <c r="A491" s="94">
        <v>1</v>
      </c>
      <c r="B491" s="95" t="s">
        <v>319</v>
      </c>
      <c r="C491" s="176"/>
      <c r="D491" s="176"/>
      <c r="E491" s="176"/>
    </row>
    <row r="492" spans="1:5" ht="15" hidden="1">
      <c r="A492" s="96" t="s">
        <v>307</v>
      </c>
      <c r="B492" s="97" t="s">
        <v>320</v>
      </c>
      <c r="C492" s="177"/>
      <c r="D492" s="177"/>
      <c r="E492" s="177"/>
    </row>
    <row r="493" spans="1:5" ht="15" hidden="1">
      <c r="A493" s="96" t="s">
        <v>309</v>
      </c>
      <c r="B493" s="97" t="s">
        <v>321</v>
      </c>
      <c r="C493" s="178"/>
      <c r="D493" s="178"/>
      <c r="E493" s="178"/>
    </row>
    <row r="494" spans="1:5" ht="31.5" customHeight="1">
      <c r="A494" s="96">
        <v>2</v>
      </c>
      <c r="B494" s="97" t="s">
        <v>322</v>
      </c>
      <c r="C494" s="178"/>
      <c r="D494" s="178"/>
      <c r="E494" s="178"/>
    </row>
    <row r="495" spans="1:5" ht="15">
      <c r="A495" s="96">
        <v>3</v>
      </c>
      <c r="B495" s="97" t="s">
        <v>323</v>
      </c>
      <c r="C495" s="100"/>
      <c r="D495" s="100"/>
      <c r="E495" s="178"/>
    </row>
    <row r="496" spans="1:5" ht="15">
      <c r="A496" s="96">
        <v>4</v>
      </c>
      <c r="B496" s="97" t="s">
        <v>324</v>
      </c>
      <c r="C496" s="100">
        <v>32667011</v>
      </c>
      <c r="D496" s="100">
        <v>32667011</v>
      </c>
      <c r="E496" s="100">
        <v>4264462</v>
      </c>
    </row>
    <row r="497" spans="1:5" ht="15">
      <c r="A497" s="98">
        <v>5</v>
      </c>
      <c r="B497" s="99" t="s">
        <v>325</v>
      </c>
      <c r="C497" s="179"/>
      <c r="D497" s="179"/>
      <c r="E497" s="179"/>
    </row>
    <row r="498" spans="1:5" ht="15">
      <c r="A498" s="58"/>
      <c r="B498" s="74" t="s">
        <v>482</v>
      </c>
      <c r="C498" s="93">
        <f>SUM(C491+C494+C495+C496+C497)</f>
        <v>32667011</v>
      </c>
      <c r="D498" s="93">
        <f>SUM(D491+D494+D495+D496+D497)</f>
        <v>32667011</v>
      </c>
      <c r="E498" s="93">
        <f>SUM(E491+E494+E495+E496+E497)</f>
        <v>4264462</v>
      </c>
    </row>
    <row r="499" spans="1:5" ht="15">
      <c r="A499" s="3"/>
      <c r="B499" s="24"/>
      <c r="C499" s="362"/>
      <c r="D499" s="362"/>
      <c r="E499" s="362"/>
    </row>
    <row r="500" spans="1:5" ht="14.25">
      <c r="A500" s="273" t="s">
        <v>327</v>
      </c>
      <c r="B500" s="273"/>
      <c r="C500" s="147"/>
      <c r="D500" s="147"/>
      <c r="E500" s="147"/>
    </row>
    <row r="501" spans="1:5" ht="15.75" customHeight="1">
      <c r="A501" s="300" t="s">
        <v>500</v>
      </c>
      <c r="B501" s="300" t="s">
        <v>328</v>
      </c>
      <c r="C501" s="287" t="s">
        <v>192</v>
      </c>
      <c r="D501" s="287"/>
      <c r="E501" s="287" t="s">
        <v>193</v>
      </c>
    </row>
    <row r="502" spans="1:5" ht="19.5" customHeight="1">
      <c r="A502" s="300"/>
      <c r="B502" s="300"/>
      <c r="C502" s="93" t="s">
        <v>304</v>
      </c>
      <c r="D502" s="93" t="s">
        <v>305</v>
      </c>
      <c r="E502" s="287"/>
    </row>
    <row r="503" spans="1:5" ht="14.25" customHeight="1">
      <c r="A503" s="58">
        <v>1</v>
      </c>
      <c r="B503" s="75" t="s">
        <v>329</v>
      </c>
      <c r="C503" s="93"/>
      <c r="D503" s="93"/>
      <c r="E503" s="93"/>
    </row>
    <row r="504" spans="1:5" ht="15">
      <c r="A504" s="58" t="s">
        <v>307</v>
      </c>
      <c r="B504" s="75" t="s">
        <v>330</v>
      </c>
      <c r="C504" s="93"/>
      <c r="D504" s="93"/>
      <c r="E504" s="93"/>
    </row>
    <row r="505" spans="1:5" ht="15">
      <c r="A505" s="58" t="s">
        <v>309</v>
      </c>
      <c r="B505" s="75" t="s">
        <v>331</v>
      </c>
      <c r="C505" s="92"/>
      <c r="D505" s="92"/>
      <c r="E505" s="92"/>
    </row>
    <row r="506" spans="1:5" ht="15">
      <c r="A506" s="58">
        <v>2</v>
      </c>
      <c r="B506" s="75" t="s">
        <v>332</v>
      </c>
      <c r="C506" s="92"/>
      <c r="D506" s="92"/>
      <c r="E506" s="112">
        <v>1439797</v>
      </c>
    </row>
    <row r="507" spans="1:5" ht="15">
      <c r="A507" s="58">
        <v>3</v>
      </c>
      <c r="B507" s="75" t="s">
        <v>333</v>
      </c>
      <c r="C507" s="92"/>
      <c r="D507" s="92"/>
      <c r="E507" s="92"/>
    </row>
    <row r="508" spans="1:5" ht="15">
      <c r="A508" s="58"/>
      <c r="B508" s="90" t="s">
        <v>482</v>
      </c>
      <c r="C508" s="92"/>
      <c r="D508" s="92"/>
      <c r="E508" s="92">
        <f>SUM(E503:E507)</f>
        <v>1439797</v>
      </c>
    </row>
    <row r="509" spans="1:5" ht="15">
      <c r="A509" s="3"/>
      <c r="B509" s="24"/>
      <c r="C509" s="362"/>
      <c r="D509" s="362"/>
      <c r="E509" s="362"/>
    </row>
    <row r="510" spans="1:5" ht="14.25">
      <c r="A510" s="278" t="s">
        <v>334</v>
      </c>
      <c r="B510" s="278"/>
      <c r="C510" s="147"/>
      <c r="D510" s="147"/>
      <c r="E510" s="147"/>
    </row>
    <row r="511" spans="1:5" ht="14.25" customHeight="1">
      <c r="A511" s="1"/>
      <c r="B511" s="1"/>
      <c r="C511" s="147"/>
      <c r="D511" s="147"/>
      <c r="E511" s="147"/>
    </row>
    <row r="512" spans="1:5" ht="14.25" customHeight="1">
      <c r="A512" s="265" t="s">
        <v>500</v>
      </c>
      <c r="B512" s="265" t="s">
        <v>335</v>
      </c>
      <c r="C512" s="287" t="s">
        <v>192</v>
      </c>
      <c r="D512" s="287"/>
      <c r="E512" s="287" t="s">
        <v>193</v>
      </c>
    </row>
    <row r="513" spans="1:5" ht="16.5" customHeight="1">
      <c r="A513" s="265"/>
      <c r="B513" s="265"/>
      <c r="C513" s="93" t="s">
        <v>304</v>
      </c>
      <c r="D513" s="93" t="s">
        <v>305</v>
      </c>
      <c r="E513" s="287"/>
    </row>
    <row r="514" spans="1:5" ht="14.25" customHeight="1">
      <c r="A514" s="94">
        <v>1</v>
      </c>
      <c r="B514" s="101" t="s">
        <v>336</v>
      </c>
      <c r="C514" s="104">
        <v>350265124</v>
      </c>
      <c r="D514" s="104">
        <v>350265124</v>
      </c>
      <c r="E514" s="104">
        <v>452074560</v>
      </c>
    </row>
    <row r="515" spans="1:5" ht="15">
      <c r="A515" s="96">
        <v>2</v>
      </c>
      <c r="B515" s="102" t="s">
        <v>337</v>
      </c>
      <c r="C515" s="105"/>
      <c r="D515" s="105"/>
      <c r="E515" s="105">
        <v>9520000</v>
      </c>
    </row>
    <row r="516" spans="1:5" ht="15">
      <c r="A516" s="96">
        <v>3</v>
      </c>
      <c r="B516" s="102" t="s">
        <v>338</v>
      </c>
      <c r="C516" s="100">
        <f>40743540+6790590+2263530</f>
        <v>49797660</v>
      </c>
      <c r="D516" s="100">
        <f>40743540+6790590+2263530</f>
        <v>49797660</v>
      </c>
      <c r="E516" s="100"/>
    </row>
    <row r="517" spans="1:5" ht="15">
      <c r="A517" s="96">
        <v>4</v>
      </c>
      <c r="B517" s="102" t="s">
        <v>339</v>
      </c>
      <c r="C517" s="100"/>
      <c r="D517" s="100"/>
      <c r="E517" s="100"/>
    </row>
    <row r="518" spans="1:5" ht="15">
      <c r="A518" s="96">
        <v>5</v>
      </c>
      <c r="B518" s="102" t="s">
        <v>340</v>
      </c>
      <c r="C518" s="100">
        <f>3221500+1485250</f>
        <v>4706750</v>
      </c>
      <c r="D518" s="100">
        <f>3221500+1485250</f>
        <v>4706750</v>
      </c>
      <c r="E518" s="100">
        <v>14632322</v>
      </c>
    </row>
    <row r="519" spans="1:5" ht="15">
      <c r="A519" s="96">
        <v>6</v>
      </c>
      <c r="B519" s="102" t="s">
        <v>341</v>
      </c>
      <c r="C519" s="100">
        <f>6478139+67102707</f>
        <v>73580846</v>
      </c>
      <c r="D519" s="100">
        <f>6478139+67102707</f>
        <v>73580846</v>
      </c>
      <c r="E519" s="100">
        <v>98815677</v>
      </c>
    </row>
    <row r="520" spans="1:5" ht="15">
      <c r="A520" s="96">
        <v>7</v>
      </c>
      <c r="B520" s="102" t="s">
        <v>342</v>
      </c>
      <c r="C520" s="100">
        <v>142621701</v>
      </c>
      <c r="D520" s="100">
        <v>142624701</v>
      </c>
      <c r="E520" s="100">
        <v>108984445</v>
      </c>
    </row>
    <row r="521" spans="1:5" ht="15">
      <c r="A521" s="96">
        <v>8</v>
      </c>
      <c r="B521" s="102" t="s">
        <v>343</v>
      </c>
      <c r="C521" s="100">
        <v>28772609</v>
      </c>
      <c r="D521" s="100">
        <v>28772609</v>
      </c>
      <c r="E521" s="100">
        <v>14721813</v>
      </c>
    </row>
    <row r="522" spans="1:5" ht="15">
      <c r="A522" s="96">
        <v>9</v>
      </c>
      <c r="B522" s="102" t="s">
        <v>344</v>
      </c>
      <c r="C522" s="100">
        <f>123599809+141212257+139688734</f>
        <v>404500800</v>
      </c>
      <c r="D522" s="100">
        <f>123599809+141212257+139688734</f>
        <v>404500800</v>
      </c>
      <c r="E522" s="100">
        <v>395639586</v>
      </c>
    </row>
    <row r="523" spans="1:5" ht="15">
      <c r="A523" s="98">
        <v>10</v>
      </c>
      <c r="B523" s="103" t="s">
        <v>326</v>
      </c>
      <c r="C523" s="106">
        <v>40456165</v>
      </c>
      <c r="D523" s="106">
        <v>40456165</v>
      </c>
      <c r="E523" s="106">
        <v>40305205</v>
      </c>
    </row>
    <row r="524" spans="1:5" ht="14.25">
      <c r="A524" s="90"/>
      <c r="B524" s="90" t="s">
        <v>482</v>
      </c>
      <c r="C524" s="92">
        <f>SUM(C514:C523)</f>
        <v>1094701655</v>
      </c>
      <c r="D524" s="92">
        <f>SUM(D514:D523)</f>
        <v>1094704655</v>
      </c>
      <c r="E524" s="92">
        <f>SUM(E514:E523)</f>
        <v>1134693608</v>
      </c>
    </row>
    <row r="525" spans="1:5" ht="14.25" customHeight="1">
      <c r="A525" s="1"/>
      <c r="B525" s="1"/>
      <c r="C525" s="147"/>
      <c r="D525" s="147"/>
      <c r="E525" s="147"/>
    </row>
    <row r="526" spans="1:5" ht="14.25" customHeight="1">
      <c r="A526" s="278" t="s">
        <v>204</v>
      </c>
      <c r="B526" s="278"/>
      <c r="C526" s="147"/>
      <c r="D526" s="147"/>
      <c r="E526" s="147"/>
    </row>
    <row r="527" spans="1:5" ht="14.25" customHeight="1">
      <c r="A527" s="3"/>
      <c r="B527" s="3"/>
      <c r="C527" s="113"/>
      <c r="D527" s="113"/>
      <c r="E527" s="113"/>
    </row>
    <row r="528" spans="1:5" ht="15" customHeight="1" hidden="1">
      <c r="A528" s="91" t="s">
        <v>500</v>
      </c>
      <c r="B528" s="111" t="s">
        <v>345</v>
      </c>
      <c r="C528" s="346" t="s">
        <v>203</v>
      </c>
      <c r="D528" s="347"/>
      <c r="E528" s="93">
        <v>42094</v>
      </c>
    </row>
    <row r="529" spans="1:5" ht="16.5" customHeight="1" hidden="1">
      <c r="A529" s="91"/>
      <c r="B529" s="111"/>
      <c r="C529" s="93" t="s">
        <v>304</v>
      </c>
      <c r="D529" s="93" t="s">
        <v>305</v>
      </c>
      <c r="E529" s="180"/>
    </row>
    <row r="530" spans="1:5" ht="15" customHeight="1" hidden="1">
      <c r="A530" s="58">
        <v>1</v>
      </c>
      <c r="B530" s="75"/>
      <c r="C530" s="93"/>
      <c r="D530" s="93"/>
      <c r="E530" s="93"/>
    </row>
    <row r="531" spans="1:5" ht="15" customHeight="1" hidden="1">
      <c r="A531" s="58"/>
      <c r="B531" s="74" t="s">
        <v>482</v>
      </c>
      <c r="C531" s="93"/>
      <c r="D531" s="93"/>
      <c r="E531" s="93"/>
    </row>
    <row r="532" spans="1:5" ht="15" customHeight="1" hidden="1">
      <c r="A532" s="58"/>
      <c r="B532" s="90" t="s">
        <v>482</v>
      </c>
      <c r="C532" s="92"/>
      <c r="D532" s="92"/>
      <c r="E532" s="92"/>
    </row>
    <row r="533" spans="1:2" ht="15" customHeight="1" hidden="1">
      <c r="A533" s="52"/>
      <c r="B533" s="52"/>
    </row>
    <row r="534" spans="1:5" ht="15">
      <c r="A534" s="263" t="s">
        <v>205</v>
      </c>
      <c r="B534" s="263"/>
      <c r="C534" s="263"/>
      <c r="D534" s="263"/>
      <c r="E534" s="263"/>
    </row>
    <row r="535" spans="1:2" ht="14.25" customHeight="1">
      <c r="A535" s="52"/>
      <c r="B535" s="52"/>
    </row>
    <row r="536" spans="1:5" ht="15" hidden="1" thickBot="1">
      <c r="A536" s="398" t="s">
        <v>500</v>
      </c>
      <c r="B536" s="34"/>
      <c r="C536" s="400" t="s">
        <v>346</v>
      </c>
      <c r="D536" s="402" t="s">
        <v>489</v>
      </c>
      <c r="E536" s="403"/>
    </row>
    <row r="537" spans="1:5" ht="15" customHeight="1" hidden="1" thickBot="1">
      <c r="A537" s="399"/>
      <c r="B537" s="35"/>
      <c r="C537" s="401"/>
      <c r="D537" s="163" t="s">
        <v>304</v>
      </c>
      <c r="E537" s="163" t="s">
        <v>305</v>
      </c>
    </row>
    <row r="538" spans="1:5" ht="15" customHeight="1" hidden="1">
      <c r="A538" s="37">
        <v>1</v>
      </c>
      <c r="B538" s="15"/>
      <c r="C538" s="157"/>
      <c r="D538" s="156"/>
      <c r="E538" s="156"/>
    </row>
    <row r="539" spans="1:5" ht="15" hidden="1">
      <c r="A539" s="37">
        <v>2</v>
      </c>
      <c r="B539" s="15"/>
      <c r="C539" s="157"/>
      <c r="D539" s="156"/>
      <c r="E539" s="156"/>
    </row>
    <row r="540" spans="1:5" ht="15" hidden="1">
      <c r="A540" s="37">
        <v>3</v>
      </c>
      <c r="B540" s="15"/>
      <c r="C540" s="157"/>
      <c r="D540" s="181"/>
      <c r="E540" s="181"/>
    </row>
    <row r="541" spans="1:5" ht="15.75" hidden="1" thickBot="1">
      <c r="A541" s="28">
        <v>4</v>
      </c>
      <c r="B541" s="16"/>
      <c r="C541" s="154"/>
      <c r="D541" s="145"/>
      <c r="E541" s="145"/>
    </row>
    <row r="542" spans="1:5" ht="15.75" hidden="1" thickBot="1">
      <c r="A542" s="28"/>
      <c r="B542" s="16"/>
      <c r="C542" s="163" t="s">
        <v>482</v>
      </c>
      <c r="D542" s="145"/>
      <c r="E542" s="145"/>
    </row>
    <row r="543" spans="1:2" ht="14.25" hidden="1">
      <c r="A543" s="52"/>
      <c r="B543" s="52"/>
    </row>
    <row r="544" spans="1:5" ht="14.25">
      <c r="A544" s="263" t="s">
        <v>347</v>
      </c>
      <c r="B544" s="263"/>
      <c r="C544" s="263"/>
      <c r="D544" s="263"/>
      <c r="E544" s="263"/>
    </row>
    <row r="545" spans="1:5" ht="17.25" customHeight="1">
      <c r="A545" s="344" t="s">
        <v>202</v>
      </c>
      <c r="B545" s="345"/>
      <c r="C545" s="345"/>
      <c r="D545" s="345"/>
      <c r="E545" s="345"/>
    </row>
    <row r="546" spans="1:5" ht="15" hidden="1" thickBot="1">
      <c r="A546" s="404" t="s">
        <v>500</v>
      </c>
      <c r="B546" s="294" t="s">
        <v>348</v>
      </c>
      <c r="C546" s="295"/>
      <c r="D546" s="292" t="s">
        <v>489</v>
      </c>
      <c r="E546" s="293"/>
    </row>
    <row r="547" spans="1:5" s="78" customFormat="1" ht="19.5" customHeight="1" hidden="1" thickBot="1">
      <c r="A547" s="405"/>
      <c r="B547" s="296"/>
      <c r="C547" s="297"/>
      <c r="D547" s="182" t="s">
        <v>304</v>
      </c>
      <c r="E547" s="182" t="s">
        <v>305</v>
      </c>
    </row>
    <row r="548" spans="1:5" s="78" customFormat="1" ht="19.5" customHeight="1" hidden="1" thickBot="1">
      <c r="A548" s="79">
        <v>1</v>
      </c>
      <c r="B548" s="288" t="s">
        <v>349</v>
      </c>
      <c r="C548" s="289"/>
      <c r="D548" s="183"/>
      <c r="E548" s="183"/>
    </row>
    <row r="549" spans="1:5" s="78" customFormat="1" ht="19.5" customHeight="1" hidden="1">
      <c r="A549" s="79">
        <v>2</v>
      </c>
      <c r="B549" s="290" t="s">
        <v>386</v>
      </c>
      <c r="C549" s="291"/>
      <c r="D549" s="183"/>
      <c r="E549" s="183"/>
    </row>
    <row r="550" spans="1:5" s="78" customFormat="1" ht="19.5" customHeight="1" hidden="1">
      <c r="A550" s="79" t="s">
        <v>514</v>
      </c>
      <c r="B550" s="417" t="s">
        <v>350</v>
      </c>
      <c r="C550" s="291"/>
      <c r="D550" s="183"/>
      <c r="E550" s="183"/>
    </row>
    <row r="551" spans="1:5" s="78" customFormat="1" ht="38.25" customHeight="1" hidden="1">
      <c r="A551" s="79" t="s">
        <v>515</v>
      </c>
      <c r="B551" s="417" t="s">
        <v>351</v>
      </c>
      <c r="C551" s="291"/>
      <c r="D551" s="183"/>
      <c r="E551" s="183"/>
    </row>
    <row r="552" spans="1:5" s="78" customFormat="1" ht="19.5" customHeight="1" hidden="1">
      <c r="A552" s="79" t="s">
        <v>516</v>
      </c>
      <c r="B552" s="417" t="s">
        <v>352</v>
      </c>
      <c r="C552" s="291"/>
      <c r="D552" s="183"/>
      <c r="E552" s="183"/>
    </row>
    <row r="553" spans="1:5" s="78" customFormat="1" ht="19.5" customHeight="1" hidden="1">
      <c r="A553" s="79" t="s">
        <v>505</v>
      </c>
      <c r="B553" s="417" t="s">
        <v>353</v>
      </c>
      <c r="C553" s="291"/>
      <c r="D553" s="183"/>
      <c r="E553" s="183"/>
    </row>
    <row r="554" spans="1:5" s="78" customFormat="1" ht="38.25" customHeight="1" hidden="1">
      <c r="A554" s="79" t="s">
        <v>506</v>
      </c>
      <c r="B554" s="417" t="s">
        <v>354</v>
      </c>
      <c r="C554" s="291"/>
      <c r="D554" s="183"/>
      <c r="E554" s="183"/>
    </row>
    <row r="555" spans="1:5" s="78" customFormat="1" ht="36.75" customHeight="1" hidden="1">
      <c r="A555" s="79" t="s">
        <v>355</v>
      </c>
      <c r="B555" s="417" t="s">
        <v>356</v>
      </c>
      <c r="C555" s="291"/>
      <c r="D555" s="183"/>
      <c r="E555" s="183"/>
    </row>
    <row r="556" spans="1:5" s="78" customFormat="1" ht="33.75" customHeight="1" hidden="1">
      <c r="A556" s="79" t="s">
        <v>357</v>
      </c>
      <c r="B556" s="417" t="s">
        <v>358</v>
      </c>
      <c r="C556" s="291"/>
      <c r="D556" s="183"/>
      <c r="E556" s="183"/>
    </row>
    <row r="557" spans="1:5" s="78" customFormat="1" ht="38.25" customHeight="1" hidden="1">
      <c r="A557" s="79" t="s">
        <v>359</v>
      </c>
      <c r="B557" s="417" t="s">
        <v>360</v>
      </c>
      <c r="C557" s="291"/>
      <c r="D557" s="183"/>
      <c r="E557" s="183"/>
    </row>
    <row r="558" spans="1:5" s="78" customFormat="1" ht="36" customHeight="1" hidden="1">
      <c r="A558" s="63" t="s">
        <v>361</v>
      </c>
      <c r="B558" s="412" t="s">
        <v>362</v>
      </c>
      <c r="C558" s="413"/>
      <c r="D558" s="184"/>
      <c r="E558" s="184"/>
    </row>
    <row r="559" spans="1:5" s="78" customFormat="1" ht="19.5" customHeight="1" hidden="1" thickBot="1">
      <c r="A559" s="422"/>
      <c r="B559" s="422"/>
      <c r="C559" s="422"/>
      <c r="D559" s="416"/>
      <c r="E559" s="416"/>
    </row>
    <row r="560" spans="1:5" ht="15" hidden="1" thickBot="1">
      <c r="A560" s="332" t="s">
        <v>363</v>
      </c>
      <c r="B560" s="332"/>
      <c r="C560" s="332"/>
      <c r="D560" s="332"/>
      <c r="E560" s="332"/>
    </row>
    <row r="561" spans="1:5" ht="18.75" customHeight="1" hidden="1" thickBot="1">
      <c r="A561" s="54" t="s">
        <v>364</v>
      </c>
      <c r="B561" s="51"/>
      <c r="C561" s="175" t="s">
        <v>365</v>
      </c>
      <c r="D561" s="175" t="s">
        <v>366</v>
      </c>
      <c r="E561" s="175" t="s">
        <v>367</v>
      </c>
    </row>
    <row r="562" spans="1:5" ht="62.25" customHeight="1" hidden="1" thickBot="1">
      <c r="A562" s="13" t="s">
        <v>501</v>
      </c>
      <c r="B562" s="19"/>
      <c r="C562" s="163" t="s">
        <v>503</v>
      </c>
      <c r="D562" s="163" t="s">
        <v>504</v>
      </c>
      <c r="E562" s="163" t="s">
        <v>514</v>
      </c>
    </row>
    <row r="563" spans="1:5" ht="14.25" hidden="1">
      <c r="A563" s="38"/>
      <c r="B563" s="53"/>
      <c r="C563" s="181"/>
      <c r="D563" s="181"/>
      <c r="E563" s="181"/>
    </row>
    <row r="564" spans="1:5" ht="15" hidden="1" thickBot="1">
      <c r="A564" s="9"/>
      <c r="B564" s="11"/>
      <c r="C564" s="145"/>
      <c r="D564" s="145"/>
      <c r="E564" s="145"/>
    </row>
    <row r="565" spans="1:5" ht="15" hidden="1" thickBot="1">
      <c r="A565" s="9"/>
      <c r="B565" s="11"/>
      <c r="C565" s="145" t="s">
        <v>482</v>
      </c>
      <c r="D565" s="145"/>
      <c r="E565" s="145"/>
    </row>
    <row r="566" spans="1:5" ht="14.25" hidden="1">
      <c r="A566" s="263" t="s">
        <v>33</v>
      </c>
      <c r="B566" s="263"/>
      <c r="C566" s="263"/>
      <c r="D566" s="263"/>
      <c r="E566" s="263"/>
    </row>
    <row r="567" spans="1:5" ht="18.75" customHeight="1" hidden="1">
      <c r="A567" s="205"/>
      <c r="B567" s="205"/>
      <c r="C567" s="118"/>
      <c r="D567" s="118"/>
      <c r="E567" s="118"/>
    </row>
    <row r="568" spans="1:5" s="110" customFormat="1" ht="12.75" customHeight="1" hidden="1">
      <c r="A568" s="340" t="s">
        <v>207</v>
      </c>
      <c r="B568" s="340"/>
      <c r="C568" s="340"/>
      <c r="D568" s="340"/>
      <c r="E568" s="340"/>
    </row>
    <row r="569" spans="1:5" s="110" customFormat="1" ht="37.5" customHeight="1" hidden="1">
      <c r="A569" s="386" t="s">
        <v>206</v>
      </c>
      <c r="B569" s="340"/>
      <c r="C569" s="340"/>
      <c r="D569" s="340"/>
      <c r="E569" s="340"/>
    </row>
    <row r="570" spans="1:5" ht="18.75" customHeight="1" hidden="1">
      <c r="A570" s="414"/>
      <c r="B570" s="315"/>
      <c r="C570" s="315"/>
      <c r="D570" s="315"/>
      <c r="E570" s="415"/>
    </row>
    <row r="571" spans="1:5" ht="14.25" hidden="1">
      <c r="A571" s="74" t="s">
        <v>500</v>
      </c>
      <c r="B571" s="265" t="s">
        <v>368</v>
      </c>
      <c r="C571" s="265"/>
      <c r="D571" s="206">
        <v>42460</v>
      </c>
      <c r="E571" s="206">
        <v>42094</v>
      </c>
    </row>
    <row r="572" spans="1:5" ht="14.25" hidden="1">
      <c r="A572" s="90" t="s">
        <v>501</v>
      </c>
      <c r="B572" s="265" t="s">
        <v>502</v>
      </c>
      <c r="C572" s="265"/>
      <c r="D572" s="93" t="s">
        <v>503</v>
      </c>
      <c r="E572" s="93" t="s">
        <v>504</v>
      </c>
    </row>
    <row r="573" spans="1:5" ht="15" hidden="1">
      <c r="A573" s="74"/>
      <c r="B573" s="268" t="s">
        <v>369</v>
      </c>
      <c r="C573" s="268"/>
      <c r="D573" s="92"/>
      <c r="E573" s="92"/>
    </row>
    <row r="574" spans="1:5" ht="57" customHeight="1" hidden="1">
      <c r="A574" s="74"/>
      <c r="B574" s="74"/>
      <c r="C574" s="92"/>
      <c r="D574" s="92"/>
      <c r="E574" s="92"/>
    </row>
    <row r="575" spans="1:2" ht="14.25">
      <c r="A575" s="52"/>
      <c r="B575" s="52"/>
    </row>
    <row r="576" spans="1:5" ht="17.25" customHeight="1">
      <c r="A576" s="272" t="s">
        <v>68</v>
      </c>
      <c r="B576" s="272"/>
      <c r="C576" s="272"/>
      <c r="D576" s="272"/>
      <c r="E576" s="272"/>
    </row>
    <row r="577" spans="1:5" ht="20.25" customHeight="1" hidden="1">
      <c r="A577" s="272" t="s">
        <v>38</v>
      </c>
      <c r="B577" s="272"/>
      <c r="C577" s="272"/>
      <c r="D577" s="272"/>
      <c r="E577" s="272"/>
    </row>
    <row r="578" spans="1:5" ht="20.25" customHeight="1" hidden="1">
      <c r="A578" s="406"/>
      <c r="B578" s="406"/>
      <c r="C578" s="406"/>
      <c r="D578" s="208">
        <v>42460</v>
      </c>
      <c r="E578" s="208">
        <v>42094</v>
      </c>
    </row>
    <row r="579" spans="1:5" ht="19.5" customHeight="1" hidden="1">
      <c r="A579" s="340" t="s">
        <v>201</v>
      </c>
      <c r="B579" s="340"/>
      <c r="C579" s="340"/>
      <c r="D579" s="209"/>
      <c r="E579" s="209"/>
    </row>
    <row r="580" spans="1:5" ht="15" customHeight="1" hidden="1">
      <c r="A580" s="207"/>
      <c r="B580" s="258" t="s">
        <v>482</v>
      </c>
      <c r="C580" s="258"/>
      <c r="D580" s="209"/>
      <c r="E580" s="209"/>
    </row>
    <row r="581" spans="1:5" ht="14.25" hidden="1">
      <c r="A581" s="210"/>
      <c r="B581" s="210"/>
      <c r="C581" s="118"/>
      <c r="D581" s="118"/>
      <c r="E581" s="118"/>
    </row>
    <row r="582" spans="1:5" ht="15" hidden="1">
      <c r="A582" s="272" t="s">
        <v>39</v>
      </c>
      <c r="B582" s="272"/>
      <c r="C582" s="272"/>
      <c r="D582" s="272"/>
      <c r="E582" s="272"/>
    </row>
    <row r="583" spans="1:5" ht="21" customHeight="1" hidden="1">
      <c r="A583" s="272" t="s">
        <v>40</v>
      </c>
      <c r="B583" s="272"/>
      <c r="C583" s="272"/>
      <c r="D583" s="272"/>
      <c r="E583" s="272"/>
    </row>
    <row r="584" spans="1:5" ht="21" customHeight="1" hidden="1">
      <c r="A584" s="406" t="s">
        <v>371</v>
      </c>
      <c r="B584" s="406"/>
      <c r="C584" s="406"/>
      <c r="D584" s="208"/>
      <c r="E584" s="208"/>
    </row>
    <row r="585" spans="1:5" ht="21.75" customHeight="1" hidden="1" thickBot="1">
      <c r="A585" s="207" t="s">
        <v>500</v>
      </c>
      <c r="B585" s="207"/>
      <c r="C585" s="211" t="s">
        <v>370</v>
      </c>
      <c r="D585" s="209"/>
      <c r="E585" s="209"/>
    </row>
    <row r="586" spans="1:5" ht="14.25" hidden="1">
      <c r="A586" s="207"/>
      <c r="B586" s="207"/>
      <c r="C586" s="209" t="s">
        <v>482</v>
      </c>
      <c r="D586" s="209"/>
      <c r="E586" s="209"/>
    </row>
    <row r="587" spans="1:5" ht="15" hidden="1">
      <c r="A587" s="272" t="s">
        <v>41</v>
      </c>
      <c r="B587" s="272"/>
      <c r="C587" s="272"/>
      <c r="D587" s="272"/>
      <c r="E587" s="272"/>
    </row>
    <row r="588" spans="1:5" ht="18" customHeight="1" hidden="1">
      <c r="A588" s="406" t="s">
        <v>372</v>
      </c>
      <c r="B588" s="406"/>
      <c r="C588" s="406"/>
      <c r="D588" s="166"/>
      <c r="E588" s="166"/>
    </row>
    <row r="589" spans="1:5" ht="28.5" customHeight="1" hidden="1" thickBot="1">
      <c r="A589" s="207" t="s">
        <v>500</v>
      </c>
      <c r="B589" s="207"/>
      <c r="C589" s="211" t="s">
        <v>373</v>
      </c>
      <c r="D589" s="209"/>
      <c r="E589" s="209"/>
    </row>
    <row r="590" spans="1:5" ht="14.25" hidden="1">
      <c r="A590" s="207"/>
      <c r="B590" s="207"/>
      <c r="C590" s="209" t="s">
        <v>482</v>
      </c>
      <c r="D590" s="209"/>
      <c r="E590" s="209"/>
    </row>
    <row r="591" spans="1:5" ht="15" hidden="1">
      <c r="A591" s="272" t="s">
        <v>42</v>
      </c>
      <c r="B591" s="272"/>
      <c r="C591" s="272"/>
      <c r="D591" s="272"/>
      <c r="E591" s="272"/>
    </row>
    <row r="592" spans="1:5" ht="14.25" customHeight="1" hidden="1">
      <c r="A592" s="273" t="s">
        <v>374</v>
      </c>
      <c r="B592" s="273"/>
      <c r="C592" s="273"/>
      <c r="D592" s="166"/>
      <c r="E592" s="166">
        <v>42094</v>
      </c>
    </row>
    <row r="593" spans="1:5" ht="16.5" customHeight="1" hidden="1">
      <c r="A593" s="375" t="s">
        <v>375</v>
      </c>
      <c r="B593" s="375"/>
      <c r="C593" s="375"/>
      <c r="D593" s="209"/>
      <c r="E593" s="209"/>
    </row>
    <row r="594" spans="1:5" ht="49.5" customHeight="1" hidden="1">
      <c r="A594" s="207"/>
      <c r="B594" s="207"/>
      <c r="C594" s="209" t="s">
        <v>482</v>
      </c>
      <c r="D594" s="209"/>
      <c r="E594" s="209"/>
    </row>
    <row r="595" spans="1:5" ht="15" hidden="1">
      <c r="A595" s="272" t="s">
        <v>43</v>
      </c>
      <c r="B595" s="272"/>
      <c r="C595" s="272"/>
      <c r="D595" s="272"/>
      <c r="E595" s="272"/>
    </row>
    <row r="596" spans="1:5" ht="18" customHeight="1" hidden="1">
      <c r="A596" s="406" t="s">
        <v>376</v>
      </c>
      <c r="B596" s="406"/>
      <c r="C596" s="406"/>
      <c r="D596" s="166">
        <v>42460</v>
      </c>
      <c r="E596" s="166">
        <v>42094</v>
      </c>
    </row>
    <row r="597" spans="1:5" ht="28.5" customHeight="1" hidden="1">
      <c r="A597" s="207" t="s">
        <v>500</v>
      </c>
      <c r="B597" s="207"/>
      <c r="C597" s="211" t="s">
        <v>377</v>
      </c>
      <c r="D597" s="209"/>
      <c r="E597" s="209"/>
    </row>
    <row r="598" spans="1:5" ht="14.25" hidden="1">
      <c r="A598" s="207"/>
      <c r="B598" s="207"/>
      <c r="C598" s="209"/>
      <c r="D598" s="209"/>
      <c r="E598" s="209"/>
    </row>
    <row r="599" spans="1:5" ht="15" hidden="1">
      <c r="A599" s="272" t="s">
        <v>44</v>
      </c>
      <c r="B599" s="272"/>
      <c r="C599" s="272"/>
      <c r="D599" s="272"/>
      <c r="E599" s="272"/>
    </row>
    <row r="600" spans="1:5" ht="15.75" customHeight="1" hidden="1">
      <c r="A600" s="406" t="s">
        <v>378</v>
      </c>
      <c r="B600" s="406"/>
      <c r="C600" s="406"/>
      <c r="D600" s="166" t="s">
        <v>489</v>
      </c>
      <c r="E600" s="166" t="s">
        <v>490</v>
      </c>
    </row>
    <row r="601" spans="1:5" ht="42.75" customHeight="1" hidden="1" thickBot="1">
      <c r="A601" s="406" t="s">
        <v>500</v>
      </c>
      <c r="B601" s="207"/>
      <c r="C601" s="117" t="s">
        <v>379</v>
      </c>
      <c r="D601" s="407"/>
      <c r="E601" s="407"/>
    </row>
    <row r="602" spans="1:5" ht="15" hidden="1">
      <c r="A602" s="406"/>
      <c r="B602" s="207"/>
      <c r="C602" s="117" t="s">
        <v>380</v>
      </c>
      <c r="D602" s="407"/>
      <c r="E602" s="407"/>
    </row>
    <row r="603" spans="1:5" ht="30" hidden="1">
      <c r="A603" s="406"/>
      <c r="B603" s="207"/>
      <c r="C603" s="211" t="s">
        <v>381</v>
      </c>
      <c r="D603" s="407"/>
      <c r="E603" s="407"/>
    </row>
    <row r="604" spans="1:5" ht="14.25" hidden="1">
      <c r="A604" s="207"/>
      <c r="B604" s="207"/>
      <c r="C604" s="209" t="s">
        <v>482</v>
      </c>
      <c r="D604" s="209"/>
      <c r="E604" s="209"/>
    </row>
    <row r="605" spans="1:5" ht="15" hidden="1">
      <c r="A605" s="272" t="s">
        <v>45</v>
      </c>
      <c r="B605" s="272"/>
      <c r="C605" s="272"/>
      <c r="D605" s="272"/>
      <c r="E605" s="272"/>
    </row>
    <row r="606" spans="1:5" ht="17.25" customHeight="1" hidden="1">
      <c r="A606" s="406" t="s">
        <v>382</v>
      </c>
      <c r="B606" s="406"/>
      <c r="C606" s="406"/>
      <c r="D606" s="166" t="s">
        <v>489</v>
      </c>
      <c r="E606" s="166" t="s">
        <v>490</v>
      </c>
    </row>
    <row r="607" spans="1:5" ht="28.5" customHeight="1" hidden="1" thickBot="1">
      <c r="A607" s="406" t="s">
        <v>500</v>
      </c>
      <c r="B607" s="207"/>
      <c r="C607" s="117" t="s">
        <v>379</v>
      </c>
      <c r="D607" s="407"/>
      <c r="E607" s="407"/>
    </row>
    <row r="608" spans="1:5" ht="15" hidden="1">
      <c r="A608" s="406"/>
      <c r="B608" s="207"/>
      <c r="C608" s="117" t="s">
        <v>380</v>
      </c>
      <c r="D608" s="407"/>
      <c r="E608" s="407"/>
    </row>
    <row r="609" spans="1:5" ht="30" hidden="1">
      <c r="A609" s="406"/>
      <c r="B609" s="207"/>
      <c r="C609" s="211" t="s">
        <v>381</v>
      </c>
      <c r="D609" s="407"/>
      <c r="E609" s="407"/>
    </row>
    <row r="610" spans="1:5" ht="14.25" hidden="1">
      <c r="A610" s="207"/>
      <c r="B610" s="207"/>
      <c r="C610" s="209"/>
      <c r="D610" s="209"/>
      <c r="E610" s="209"/>
    </row>
    <row r="611" spans="1:5" ht="15" hidden="1">
      <c r="A611" s="272" t="s">
        <v>46</v>
      </c>
      <c r="B611" s="272"/>
      <c r="C611" s="272"/>
      <c r="D611" s="272"/>
      <c r="E611" s="272"/>
    </row>
    <row r="612" spans="1:5" ht="18.75" customHeight="1" hidden="1">
      <c r="A612" s="406" t="s">
        <v>383</v>
      </c>
      <c r="B612" s="406"/>
      <c r="C612" s="406"/>
      <c r="D612" s="166" t="s">
        <v>489</v>
      </c>
      <c r="E612" s="166" t="s">
        <v>490</v>
      </c>
    </row>
    <row r="613" spans="1:5" ht="42.75" customHeight="1" hidden="1" thickBot="1">
      <c r="A613" s="406" t="s">
        <v>500</v>
      </c>
      <c r="B613" s="207"/>
      <c r="C613" s="117" t="s">
        <v>379</v>
      </c>
      <c r="D613" s="407"/>
      <c r="E613" s="407"/>
    </row>
    <row r="614" spans="1:5" ht="15" hidden="1">
      <c r="A614" s="406"/>
      <c r="B614" s="207"/>
      <c r="C614" s="117" t="s">
        <v>380</v>
      </c>
      <c r="D614" s="407"/>
      <c r="E614" s="407"/>
    </row>
    <row r="615" spans="1:5" ht="30" hidden="1">
      <c r="A615" s="406"/>
      <c r="B615" s="207"/>
      <c r="C615" s="211" t="s">
        <v>381</v>
      </c>
      <c r="D615" s="407"/>
      <c r="E615" s="407"/>
    </row>
    <row r="616" spans="1:5" ht="14.25" hidden="1">
      <c r="A616" s="207"/>
      <c r="B616" s="207"/>
      <c r="C616" s="209" t="s">
        <v>482</v>
      </c>
      <c r="D616" s="209"/>
      <c r="E616" s="209"/>
    </row>
    <row r="617" spans="1:5" ht="14.25" hidden="1">
      <c r="A617" s="272" t="s">
        <v>388</v>
      </c>
      <c r="B617" s="272"/>
      <c r="C617" s="118"/>
      <c r="D617" s="118"/>
      <c r="E617" s="118"/>
    </row>
    <row r="618" spans="1:5" ht="19.5" customHeight="1" hidden="1">
      <c r="A618" s="406" t="s">
        <v>384</v>
      </c>
      <c r="B618" s="406"/>
      <c r="C618" s="406"/>
      <c r="D618" s="166" t="s">
        <v>489</v>
      </c>
      <c r="E618" s="166" t="s">
        <v>490</v>
      </c>
    </row>
    <row r="619" spans="1:5" ht="57" customHeight="1" hidden="1" thickBot="1">
      <c r="A619" s="406" t="s">
        <v>500</v>
      </c>
      <c r="B619" s="207"/>
      <c r="C619" s="117" t="s">
        <v>379</v>
      </c>
      <c r="D619" s="407"/>
      <c r="E619" s="407"/>
    </row>
    <row r="620" spans="1:5" ht="15" hidden="1">
      <c r="A620" s="406"/>
      <c r="B620" s="207"/>
      <c r="C620" s="117" t="s">
        <v>380</v>
      </c>
      <c r="D620" s="407"/>
      <c r="E620" s="407"/>
    </row>
    <row r="621" spans="1:5" ht="30" hidden="1">
      <c r="A621" s="406"/>
      <c r="B621" s="207"/>
      <c r="C621" s="211" t="s">
        <v>381</v>
      </c>
      <c r="D621" s="407"/>
      <c r="E621" s="407"/>
    </row>
    <row r="622" spans="1:5" ht="14.25" hidden="1">
      <c r="A622" s="207"/>
      <c r="B622" s="207"/>
      <c r="C622" s="209" t="s">
        <v>482</v>
      </c>
      <c r="D622" s="209"/>
      <c r="E622" s="209"/>
    </row>
    <row r="623" spans="1:5" ht="15" hidden="1">
      <c r="A623" s="344" t="s">
        <v>34</v>
      </c>
      <c r="B623" s="344"/>
      <c r="C623" s="344"/>
      <c r="D623" s="344"/>
      <c r="E623" s="344"/>
    </row>
    <row r="624" spans="1:5" ht="36.75" customHeight="1" hidden="1" thickBot="1">
      <c r="A624" s="434" t="s">
        <v>385</v>
      </c>
      <c r="B624" s="435"/>
      <c r="C624" s="436"/>
      <c r="D624" s="163" t="s">
        <v>489</v>
      </c>
      <c r="E624" s="163" t="s">
        <v>490</v>
      </c>
    </row>
    <row r="625" spans="1:5" ht="57" customHeight="1" hidden="1" thickBot="1">
      <c r="A625" s="423" t="s">
        <v>500</v>
      </c>
      <c r="B625" s="57"/>
      <c r="C625" s="86" t="s">
        <v>379</v>
      </c>
      <c r="D625" s="426"/>
      <c r="E625" s="426"/>
    </row>
    <row r="626" spans="1:5" ht="15" hidden="1">
      <c r="A626" s="424"/>
      <c r="B626" s="57"/>
      <c r="C626" s="86" t="s">
        <v>380</v>
      </c>
      <c r="D626" s="427"/>
      <c r="E626" s="427"/>
    </row>
    <row r="627" spans="1:5" ht="30.75" hidden="1" thickBot="1">
      <c r="A627" s="425"/>
      <c r="B627" s="56"/>
      <c r="C627" s="162" t="s">
        <v>381</v>
      </c>
      <c r="D627" s="428"/>
      <c r="E627" s="428"/>
    </row>
    <row r="628" spans="1:5" ht="15" hidden="1" thickBot="1">
      <c r="A628" s="55"/>
      <c r="B628" s="56"/>
      <c r="C628" s="186" t="s">
        <v>482</v>
      </c>
      <c r="D628" s="186"/>
      <c r="E628" s="186"/>
    </row>
    <row r="629" spans="1:2" ht="15" hidden="1">
      <c r="A629" s="59"/>
      <c r="B629" s="59"/>
    </row>
    <row r="630" spans="1:5" ht="14.25" hidden="1">
      <c r="A630" s="74" t="s">
        <v>500</v>
      </c>
      <c r="B630" s="341"/>
      <c r="C630" s="342"/>
      <c r="D630" s="196">
        <v>42460</v>
      </c>
      <c r="E630" s="196">
        <v>42094</v>
      </c>
    </row>
    <row r="631" spans="1:5" ht="21" customHeight="1" hidden="1">
      <c r="A631" s="74"/>
      <c r="B631" s="268" t="s">
        <v>389</v>
      </c>
      <c r="C631" s="268"/>
      <c r="D631" s="185"/>
      <c r="E631" s="185"/>
    </row>
    <row r="632" spans="1:5" ht="17.25" customHeight="1" hidden="1">
      <c r="A632" s="74"/>
      <c r="B632" s="343" t="s">
        <v>390</v>
      </c>
      <c r="C632" s="343"/>
      <c r="D632" s="185"/>
      <c r="E632" s="185"/>
    </row>
    <row r="633" spans="1:5" ht="30" customHeight="1" hidden="1">
      <c r="A633" s="74"/>
      <c r="B633" s="343" t="s">
        <v>391</v>
      </c>
      <c r="C633" s="343"/>
      <c r="D633" s="185"/>
      <c r="E633" s="185"/>
    </row>
    <row r="634" spans="1:5" ht="32.25" customHeight="1" hidden="1">
      <c r="A634" s="74"/>
      <c r="B634" s="343" t="s">
        <v>392</v>
      </c>
      <c r="C634" s="343"/>
      <c r="D634" s="185"/>
      <c r="E634" s="185"/>
    </row>
    <row r="635" spans="1:5" ht="15" hidden="1">
      <c r="A635" s="107"/>
      <c r="B635" s="268" t="s">
        <v>393</v>
      </c>
      <c r="C635" s="268"/>
      <c r="D635" s="185"/>
      <c r="E635" s="185"/>
    </row>
    <row r="636" spans="1:5" ht="14.25" hidden="1">
      <c r="A636" s="107"/>
      <c r="B636" s="107" t="s">
        <v>482</v>
      </c>
      <c r="C636" s="187"/>
      <c r="D636" s="185"/>
      <c r="E636" s="185"/>
    </row>
    <row r="637" spans="1:2" ht="15" hidden="1">
      <c r="A637" s="59"/>
      <c r="B637" s="59"/>
    </row>
    <row r="638" spans="1:2" ht="15">
      <c r="A638" s="59"/>
      <c r="B638" s="59"/>
    </row>
    <row r="639" spans="1:5" ht="14.25">
      <c r="A639" s="429" t="s">
        <v>394</v>
      </c>
      <c r="B639" s="429"/>
      <c r="C639" s="429"/>
      <c r="D639" s="196">
        <v>42460</v>
      </c>
      <c r="E639" s="196">
        <v>42094</v>
      </c>
    </row>
    <row r="640" spans="1:5" ht="16.5" customHeight="1">
      <c r="A640" s="58" t="s">
        <v>503</v>
      </c>
      <c r="B640" s="331" t="s">
        <v>395</v>
      </c>
      <c r="C640" s="331"/>
      <c r="D640" s="108">
        <v>1831761000</v>
      </c>
      <c r="E640" s="108">
        <v>272060000</v>
      </c>
    </row>
    <row r="641" spans="1:5" ht="15">
      <c r="A641" s="58" t="s">
        <v>504</v>
      </c>
      <c r="B641" s="268" t="s">
        <v>396</v>
      </c>
      <c r="C641" s="268"/>
      <c r="D641" s="185"/>
      <c r="E641" s="185"/>
    </row>
    <row r="642" spans="1:5" ht="15">
      <c r="A642" s="58" t="s">
        <v>514</v>
      </c>
      <c r="B642" s="331" t="s">
        <v>397</v>
      </c>
      <c r="C642" s="331"/>
      <c r="D642" s="185"/>
      <c r="E642" s="185"/>
    </row>
    <row r="643" spans="1:2" ht="15" hidden="1">
      <c r="A643" s="59"/>
      <c r="B643" s="59"/>
    </row>
    <row r="644" spans="1:5" ht="14.25" hidden="1">
      <c r="A644" s="429" t="s">
        <v>398</v>
      </c>
      <c r="B644" s="429"/>
      <c r="C644" s="429"/>
      <c r="D644" s="196">
        <v>42460</v>
      </c>
      <c r="E644" s="196">
        <v>42094</v>
      </c>
    </row>
    <row r="645" spans="1:5" ht="19.5" customHeight="1" hidden="1">
      <c r="A645" s="58" t="s">
        <v>503</v>
      </c>
      <c r="B645" s="268" t="s">
        <v>399</v>
      </c>
      <c r="C645" s="268"/>
      <c r="D645" s="185">
        <v>0</v>
      </c>
      <c r="E645" s="185">
        <v>0</v>
      </c>
    </row>
    <row r="646" spans="1:5" ht="15" hidden="1">
      <c r="A646" s="58" t="s">
        <v>504</v>
      </c>
      <c r="B646" s="268" t="s">
        <v>400</v>
      </c>
      <c r="C646" s="268"/>
      <c r="D646" s="185">
        <v>0</v>
      </c>
      <c r="E646" s="185">
        <v>0</v>
      </c>
    </row>
    <row r="647" spans="1:5" ht="15" hidden="1">
      <c r="A647" s="58"/>
      <c r="B647" s="58"/>
      <c r="C647" s="185" t="s">
        <v>482</v>
      </c>
      <c r="D647" s="185">
        <f>+D646+D645</f>
        <v>0</v>
      </c>
      <c r="E647" s="185">
        <f>+E646+E645</f>
        <v>0</v>
      </c>
    </row>
    <row r="648" spans="1:2" ht="15">
      <c r="A648" s="59"/>
      <c r="B648" s="59"/>
    </row>
    <row r="649" spans="1:2" ht="14.25" hidden="1">
      <c r="A649" s="60"/>
      <c r="B649" s="60"/>
    </row>
    <row r="650" spans="1:2" ht="14.25">
      <c r="A650" s="263" t="s">
        <v>401</v>
      </c>
      <c r="B650" s="263"/>
    </row>
    <row r="651" spans="1:5" ht="33.75" customHeight="1">
      <c r="A651" s="263" t="s">
        <v>36</v>
      </c>
      <c r="B651" s="263"/>
      <c r="C651" s="263"/>
      <c r="D651" s="263"/>
      <c r="E651" s="263"/>
    </row>
    <row r="652" spans="1:5" ht="34.5" customHeight="1">
      <c r="A652" s="263" t="s">
        <v>37</v>
      </c>
      <c r="B652" s="263"/>
      <c r="C652" s="263"/>
      <c r="D652" s="263"/>
      <c r="E652" s="263"/>
    </row>
    <row r="653" spans="1:4" ht="15.75" customHeight="1" hidden="1" thickBot="1">
      <c r="A653" s="5" t="s">
        <v>500</v>
      </c>
      <c r="B653" s="6"/>
      <c r="C653" s="188" t="s">
        <v>402</v>
      </c>
      <c r="D653" s="188" t="s">
        <v>403</v>
      </c>
    </row>
    <row r="654" spans="1:4" ht="15.75" hidden="1" thickBot="1">
      <c r="A654" s="28">
        <v>1</v>
      </c>
      <c r="B654" s="16"/>
      <c r="C654" s="160" t="s">
        <v>559</v>
      </c>
      <c r="D654" s="160" t="s">
        <v>404</v>
      </c>
    </row>
    <row r="655" spans="1:4" ht="15.75" hidden="1" thickBot="1">
      <c r="A655" s="28">
        <v>2</v>
      </c>
      <c r="B655" s="16"/>
      <c r="C655" s="160" t="s">
        <v>559</v>
      </c>
      <c r="D655" s="160" t="s">
        <v>404</v>
      </c>
    </row>
    <row r="656" spans="1:4" ht="15.75" hidden="1" thickBot="1">
      <c r="A656" s="28">
        <v>3</v>
      </c>
      <c r="B656" s="16"/>
      <c r="C656" s="160" t="s">
        <v>404</v>
      </c>
      <c r="D656" s="160" t="s">
        <v>404</v>
      </c>
    </row>
    <row r="657" spans="1:2" ht="15" hidden="1">
      <c r="A657" s="59"/>
      <c r="B657" s="59"/>
    </row>
    <row r="658" spans="1:5" ht="15.75" hidden="1" thickBot="1">
      <c r="A658" s="332" t="s">
        <v>35</v>
      </c>
      <c r="B658" s="333"/>
      <c r="C658" s="333"/>
      <c r="D658" s="333"/>
      <c r="E658" s="333"/>
    </row>
    <row r="659" spans="1:5" ht="16.5" customHeight="1" hidden="1" thickBot="1">
      <c r="A659" s="54" t="s">
        <v>500</v>
      </c>
      <c r="B659" s="51"/>
      <c r="C659" s="175" t="s">
        <v>405</v>
      </c>
      <c r="D659" s="430" t="s">
        <v>406</v>
      </c>
      <c r="E659" s="431"/>
    </row>
    <row r="660" spans="1:5" ht="15.75" hidden="1" thickBot="1">
      <c r="A660" s="28"/>
      <c r="B660" s="16"/>
      <c r="C660" s="160"/>
      <c r="D660" s="160" t="s">
        <v>489</v>
      </c>
      <c r="E660" s="160" t="s">
        <v>147</v>
      </c>
    </row>
    <row r="661" spans="1:5" ht="15.75" hidden="1" thickBot="1">
      <c r="A661" s="28">
        <v>1</v>
      </c>
      <c r="B661" s="16"/>
      <c r="C661" s="160" t="s">
        <v>559</v>
      </c>
      <c r="D661" s="160" t="s">
        <v>404</v>
      </c>
      <c r="E661" s="160" t="s">
        <v>404</v>
      </c>
    </row>
    <row r="662" spans="1:5" ht="15.75" hidden="1" thickBot="1">
      <c r="A662" s="28">
        <v>2</v>
      </c>
      <c r="B662" s="16"/>
      <c r="C662" s="160" t="s">
        <v>559</v>
      </c>
      <c r="D662" s="160" t="s">
        <v>404</v>
      </c>
      <c r="E662" s="160" t="s">
        <v>404</v>
      </c>
    </row>
    <row r="663" spans="1:5" ht="15.75" hidden="1" thickBot="1">
      <c r="A663" s="28">
        <v>3</v>
      </c>
      <c r="B663" s="16"/>
      <c r="C663" s="160" t="s">
        <v>404</v>
      </c>
      <c r="D663" s="160" t="s">
        <v>404</v>
      </c>
      <c r="E663" s="160" t="s">
        <v>404</v>
      </c>
    </row>
    <row r="664" spans="1:5" ht="15.75" hidden="1" thickBot="1">
      <c r="A664" s="28"/>
      <c r="B664" s="16"/>
      <c r="C664" s="163" t="s">
        <v>482</v>
      </c>
      <c r="D664" s="160"/>
      <c r="E664" s="160"/>
    </row>
    <row r="665" spans="1:2" ht="15" hidden="1">
      <c r="A665" s="59"/>
      <c r="B665" s="59"/>
    </row>
    <row r="666" spans="1:5" ht="15" hidden="1">
      <c r="A666" s="263" t="s">
        <v>407</v>
      </c>
      <c r="B666" s="263"/>
      <c r="C666" s="263"/>
      <c r="D666" s="263"/>
      <c r="E666" s="263"/>
    </row>
    <row r="667" spans="1:5" ht="33.75" customHeight="1" hidden="1">
      <c r="A667" s="263" t="s">
        <v>408</v>
      </c>
      <c r="B667" s="263"/>
      <c r="C667" s="263"/>
      <c r="D667" s="263"/>
      <c r="E667" s="263"/>
    </row>
    <row r="668" spans="1:5" ht="16.5" customHeight="1" hidden="1">
      <c r="A668" s="263" t="s">
        <v>409</v>
      </c>
      <c r="B668" s="263"/>
      <c r="C668" s="263"/>
      <c r="D668" s="263"/>
      <c r="E668" s="263"/>
    </row>
    <row r="669" spans="1:2" ht="18" customHeight="1" hidden="1">
      <c r="A669" s="59"/>
      <c r="B669" s="59"/>
    </row>
    <row r="670" spans="1:2" ht="20.25" customHeight="1" hidden="1">
      <c r="A670" s="59"/>
      <c r="B670" s="59"/>
    </row>
    <row r="671" spans="1:5" ht="14.25" hidden="1">
      <c r="A671" s="263" t="s">
        <v>410</v>
      </c>
      <c r="B671" s="263"/>
      <c r="C671" s="263"/>
      <c r="D671" s="263"/>
      <c r="E671" s="263"/>
    </row>
    <row r="672" spans="1:5" ht="17.25" customHeight="1" hidden="1">
      <c r="A672" s="271" t="s">
        <v>411</v>
      </c>
      <c r="B672" s="271"/>
      <c r="C672" s="271"/>
      <c r="D672" s="271"/>
      <c r="E672" s="271"/>
    </row>
    <row r="673" spans="1:5" ht="23.25" customHeight="1" hidden="1">
      <c r="A673" s="409" t="s">
        <v>412</v>
      </c>
      <c r="B673" s="409"/>
      <c r="C673" s="409"/>
      <c r="D673" s="409"/>
      <c r="E673" s="409"/>
    </row>
    <row r="674" spans="1:5" ht="18.75" customHeight="1" hidden="1" thickBot="1">
      <c r="A674" s="334" t="s">
        <v>413</v>
      </c>
      <c r="B674" s="335"/>
      <c r="C674" s="338" t="s">
        <v>414</v>
      </c>
      <c r="D674" s="189" t="s">
        <v>415</v>
      </c>
      <c r="E674" s="338" t="s">
        <v>416</v>
      </c>
    </row>
    <row r="675" spans="1:5" ht="20.25" customHeight="1" hidden="1" thickBot="1">
      <c r="A675" s="336"/>
      <c r="B675" s="337"/>
      <c r="C675" s="339"/>
      <c r="D675" s="190" t="s">
        <v>417</v>
      </c>
      <c r="E675" s="339"/>
    </row>
    <row r="676" spans="1:2" ht="15.75" customHeight="1" hidden="1" thickBot="1">
      <c r="A676" s="59"/>
      <c r="B676" s="59"/>
    </row>
    <row r="677" spans="1:5" ht="15" hidden="1">
      <c r="A677" s="283" t="s">
        <v>418</v>
      </c>
      <c r="B677" s="283"/>
      <c r="C677" s="283"/>
      <c r="D677" s="283"/>
      <c r="E677" s="283"/>
    </row>
    <row r="678" spans="1:5" ht="33" customHeight="1" hidden="1">
      <c r="A678" s="283" t="s">
        <v>419</v>
      </c>
      <c r="B678" s="283"/>
      <c r="C678" s="283"/>
      <c r="D678" s="283"/>
      <c r="E678" s="283"/>
    </row>
    <row r="679" spans="1:5" ht="20.25" customHeight="1" hidden="1">
      <c r="A679" s="283" t="s">
        <v>387</v>
      </c>
      <c r="B679" s="283"/>
      <c r="C679" s="283"/>
      <c r="D679" s="283"/>
      <c r="E679" s="283"/>
    </row>
    <row r="680" spans="1:3" ht="18.75" customHeight="1" hidden="1">
      <c r="A680" s="271" t="s">
        <v>420</v>
      </c>
      <c r="B680" s="271"/>
      <c r="C680" s="271"/>
    </row>
    <row r="681" spans="1:3" ht="21" customHeight="1" hidden="1">
      <c r="A681" s="283" t="s">
        <v>421</v>
      </c>
      <c r="B681" s="283"/>
      <c r="C681" s="283"/>
    </row>
    <row r="682" spans="1:3" ht="20.25" customHeight="1" hidden="1">
      <c r="A682" s="283" t="s">
        <v>422</v>
      </c>
      <c r="B682" s="283"/>
      <c r="C682" s="283"/>
    </row>
    <row r="683" spans="1:3" ht="36" customHeight="1" hidden="1">
      <c r="A683" s="283" t="s">
        <v>423</v>
      </c>
      <c r="B683" s="283"/>
      <c r="C683" s="283"/>
    </row>
    <row r="684" spans="1:5" ht="21.75" customHeight="1" hidden="1">
      <c r="A684" s="283" t="s">
        <v>424</v>
      </c>
      <c r="B684" s="283"/>
      <c r="C684" s="283"/>
      <c r="D684" s="283"/>
      <c r="E684" s="283"/>
    </row>
    <row r="685" spans="1:2" ht="60.75" customHeight="1" hidden="1">
      <c r="A685" s="59"/>
      <c r="B685" s="59"/>
    </row>
    <row r="686" spans="1:5" ht="15" customHeight="1" hidden="1">
      <c r="A686" s="418" t="s">
        <v>425</v>
      </c>
      <c r="B686" s="27"/>
      <c r="C686" s="419" t="s">
        <v>414</v>
      </c>
      <c r="D686" s="419" t="s">
        <v>163</v>
      </c>
      <c r="E686" s="419" t="s">
        <v>508</v>
      </c>
    </row>
    <row r="687" spans="1:5" ht="15" customHeight="1" hidden="1">
      <c r="A687" s="382"/>
      <c r="B687" s="28"/>
      <c r="C687" s="420"/>
      <c r="D687" s="420"/>
      <c r="E687" s="420"/>
    </row>
    <row r="688" spans="1:2" ht="15.75" customHeight="1" hidden="1" thickBot="1">
      <c r="A688" s="14"/>
      <c r="B688" s="14"/>
    </row>
    <row r="689" spans="1:5" ht="30.75" hidden="1" thickBot="1">
      <c r="A689" s="43" t="s">
        <v>417</v>
      </c>
      <c r="B689" s="21"/>
      <c r="C689" s="174" t="s">
        <v>414</v>
      </c>
      <c r="D689" s="174" t="s">
        <v>427</v>
      </c>
      <c r="E689" s="174" t="s">
        <v>426</v>
      </c>
    </row>
    <row r="690" spans="1:2" ht="15" hidden="1">
      <c r="A690" s="59"/>
      <c r="B690" s="59"/>
    </row>
    <row r="691" spans="1:5" ht="15" hidden="1">
      <c r="A691" s="283" t="s">
        <v>428</v>
      </c>
      <c r="B691" s="283"/>
      <c r="C691" s="283"/>
      <c r="D691" s="283"/>
      <c r="E691" s="283"/>
    </row>
    <row r="692" spans="1:5" ht="19.5" customHeight="1" hidden="1">
      <c r="A692" s="283" t="s">
        <v>429</v>
      </c>
      <c r="B692" s="283"/>
      <c r="C692" s="283"/>
      <c r="D692" s="283"/>
      <c r="E692" s="283"/>
    </row>
    <row r="693" spans="1:5" ht="18.75" customHeight="1" hidden="1">
      <c r="A693" s="283" t="s">
        <v>430</v>
      </c>
      <c r="B693" s="283"/>
      <c r="C693" s="283"/>
      <c r="D693" s="283"/>
      <c r="E693" s="283"/>
    </row>
    <row r="694" spans="1:5" ht="33.75" customHeight="1" hidden="1">
      <c r="A694" s="283" t="s">
        <v>431</v>
      </c>
      <c r="B694" s="283"/>
      <c r="C694" s="283"/>
      <c r="D694" s="283"/>
      <c r="E694" s="283"/>
    </row>
    <row r="695" spans="1:5" ht="35.25" customHeight="1" hidden="1">
      <c r="A695" s="283" t="s">
        <v>432</v>
      </c>
      <c r="B695" s="283"/>
      <c r="C695" s="283"/>
      <c r="D695" s="283"/>
      <c r="E695" s="283"/>
    </row>
    <row r="696" spans="1:5" ht="63.75" customHeight="1" hidden="1">
      <c r="A696" s="283" t="s">
        <v>433</v>
      </c>
      <c r="B696" s="283"/>
      <c r="C696" s="283"/>
      <c r="D696" s="283"/>
      <c r="E696" s="283"/>
    </row>
    <row r="697" spans="1:5" ht="35.25" customHeight="1" hidden="1">
      <c r="A697" s="283" t="s">
        <v>434</v>
      </c>
      <c r="B697" s="283"/>
      <c r="C697" s="283"/>
      <c r="D697" s="283"/>
      <c r="E697" s="283"/>
    </row>
    <row r="698" spans="1:5" ht="21.75" customHeight="1" hidden="1">
      <c r="A698" s="283" t="s">
        <v>435</v>
      </c>
      <c r="B698" s="283"/>
      <c r="C698" s="283"/>
      <c r="D698" s="283"/>
      <c r="E698" s="283"/>
    </row>
    <row r="699" spans="1:5" ht="22.5" customHeight="1" hidden="1">
      <c r="A699" s="283" t="s">
        <v>436</v>
      </c>
      <c r="B699" s="283"/>
      <c r="C699" s="283"/>
      <c r="D699" s="283"/>
      <c r="E699" s="283"/>
    </row>
    <row r="700" spans="1:2" ht="23.25" customHeight="1" hidden="1">
      <c r="A700" s="59"/>
      <c r="B700" s="59"/>
    </row>
    <row r="701" spans="2:5" ht="15">
      <c r="B701" s="62"/>
      <c r="D701" s="411" t="s">
        <v>69</v>
      </c>
      <c r="E701" s="411"/>
    </row>
    <row r="702" spans="1:5" ht="19.5" customHeight="1">
      <c r="A702" s="351" t="s">
        <v>70</v>
      </c>
      <c r="B702" s="351"/>
      <c r="C702" s="351"/>
      <c r="D702" s="421" t="s">
        <v>437</v>
      </c>
      <c r="E702" s="421"/>
    </row>
    <row r="703" spans="1:5" ht="16.5" customHeight="1">
      <c r="A703" s="455"/>
      <c r="B703" s="455"/>
      <c r="C703" s="455"/>
      <c r="D703" s="87"/>
      <c r="E703" s="87"/>
    </row>
    <row r="704" spans="1:2" ht="15">
      <c r="A704" s="18"/>
      <c r="B704" s="18"/>
    </row>
    <row r="706" spans="1:5" ht="12.75" customHeight="1">
      <c r="A706" s="456" t="s">
        <v>560</v>
      </c>
      <c r="B706" s="456"/>
      <c r="C706" s="142" t="s">
        <v>561</v>
      </c>
      <c r="D706" s="457" t="s">
        <v>562</v>
      </c>
      <c r="E706" s="457"/>
    </row>
  </sheetData>
  <sheetProtection/>
  <mergeCells count="522">
    <mergeCell ref="A418:C418"/>
    <mergeCell ref="A96:E96"/>
    <mergeCell ref="A119:E119"/>
    <mergeCell ref="A121:C121"/>
    <mergeCell ref="A122:C122"/>
    <mergeCell ref="A706:B706"/>
    <mergeCell ref="D706:E706"/>
    <mergeCell ref="A405:C405"/>
    <mergeCell ref="A406:C406"/>
    <mergeCell ref="A407:C407"/>
    <mergeCell ref="A317:E317"/>
    <mergeCell ref="A320:B320"/>
    <mergeCell ref="A325:E325"/>
    <mergeCell ref="A349:B349"/>
    <mergeCell ref="A342:C342"/>
    <mergeCell ref="A343:C343"/>
    <mergeCell ref="A344:C344"/>
    <mergeCell ref="A345:C345"/>
    <mergeCell ref="A346:C346"/>
    <mergeCell ref="A347:C347"/>
    <mergeCell ref="A13:E13"/>
    <mergeCell ref="A27:E27"/>
    <mergeCell ref="A269:E269"/>
    <mergeCell ref="A288:E288"/>
    <mergeCell ref="A302:B302"/>
    <mergeCell ref="A311:A313"/>
    <mergeCell ref="A332:E332"/>
    <mergeCell ref="A10:E10"/>
    <mergeCell ref="A11:E11"/>
    <mergeCell ref="A21:E21"/>
    <mergeCell ref="A15:E15"/>
    <mergeCell ref="A23:E23"/>
    <mergeCell ref="A24:E24"/>
    <mergeCell ref="A624:C624"/>
    <mergeCell ref="A9:E9"/>
    <mergeCell ref="A12:E12"/>
    <mergeCell ref="A7:E7"/>
    <mergeCell ref="A8:E8"/>
    <mergeCell ref="A341:E341"/>
    <mergeCell ref="A327:E327"/>
    <mergeCell ref="C323:C324"/>
    <mergeCell ref="D323:D324"/>
    <mergeCell ref="E323:E324"/>
    <mergeCell ref="E619:E621"/>
    <mergeCell ref="A363:E363"/>
    <mergeCell ref="A351:E351"/>
    <mergeCell ref="A639:C639"/>
    <mergeCell ref="A644:C644"/>
    <mergeCell ref="D659:E659"/>
    <mergeCell ref="A353:C353"/>
    <mergeCell ref="A361:C361"/>
    <mergeCell ref="A368:E368"/>
    <mergeCell ref="D702:E702"/>
    <mergeCell ref="B552:C552"/>
    <mergeCell ref="B553:C553"/>
    <mergeCell ref="B554:C554"/>
    <mergeCell ref="B555:C555"/>
    <mergeCell ref="A559:C559"/>
    <mergeCell ref="A625:A627"/>
    <mergeCell ref="D625:D627"/>
    <mergeCell ref="E625:E627"/>
    <mergeCell ref="A618:C618"/>
    <mergeCell ref="B556:C556"/>
    <mergeCell ref="B557:C557"/>
    <mergeCell ref="A699:E699"/>
    <mergeCell ref="B550:C550"/>
    <mergeCell ref="B551:C551"/>
    <mergeCell ref="A686:A687"/>
    <mergeCell ref="C686:C687"/>
    <mergeCell ref="D686:D687"/>
    <mergeCell ref="E686:E687"/>
    <mergeCell ref="A612:C612"/>
    <mergeCell ref="D701:E701"/>
    <mergeCell ref="B558:C558"/>
    <mergeCell ref="A568:E568"/>
    <mergeCell ref="A570:E570"/>
    <mergeCell ref="A578:C578"/>
    <mergeCell ref="A584:C584"/>
    <mergeCell ref="A588:C588"/>
    <mergeCell ref="A697:E697"/>
    <mergeCell ref="A698:E698"/>
    <mergeCell ref="A684:E684"/>
    <mergeCell ref="A566:E566"/>
    <mergeCell ref="A577:E577"/>
    <mergeCell ref="A582:E582"/>
    <mergeCell ref="A695:E695"/>
    <mergeCell ref="A696:E696"/>
    <mergeCell ref="A692:E692"/>
    <mergeCell ref="A693:E693"/>
    <mergeCell ref="A694:E694"/>
    <mergeCell ref="A683:C683"/>
    <mergeCell ref="A613:A615"/>
    <mergeCell ref="A672:E672"/>
    <mergeCell ref="A673:E673"/>
    <mergeCell ref="A691:E691"/>
    <mergeCell ref="A677:E677"/>
    <mergeCell ref="A678:E678"/>
    <mergeCell ref="A679:E679"/>
    <mergeCell ref="A680:C680"/>
    <mergeCell ref="A681:C681"/>
    <mergeCell ref="A682:C682"/>
    <mergeCell ref="A671:E671"/>
    <mergeCell ref="C441:E441"/>
    <mergeCell ref="C443:E443"/>
    <mergeCell ref="C486:E486"/>
    <mergeCell ref="C499:E499"/>
    <mergeCell ref="A650:B650"/>
    <mergeCell ref="A606:C606"/>
    <mergeCell ref="A607:A609"/>
    <mergeCell ref="D607:D609"/>
    <mergeCell ref="E607:E609"/>
    <mergeCell ref="A667:E667"/>
    <mergeCell ref="A668:E668"/>
    <mergeCell ref="A130:C130"/>
    <mergeCell ref="A600:C600"/>
    <mergeCell ref="A601:A603"/>
    <mergeCell ref="D601:D603"/>
    <mergeCell ref="E601:E603"/>
    <mergeCell ref="A569:E569"/>
    <mergeCell ref="A576:E576"/>
    <mergeCell ref="A485:E485"/>
    <mergeCell ref="A596:C596"/>
    <mergeCell ref="A583:E583"/>
    <mergeCell ref="A587:E587"/>
    <mergeCell ref="A591:E591"/>
    <mergeCell ref="A595:E595"/>
    <mergeCell ref="A666:E666"/>
    <mergeCell ref="D613:D615"/>
    <mergeCell ref="E613:E615"/>
    <mergeCell ref="A619:A621"/>
    <mergeCell ref="D619:D621"/>
    <mergeCell ref="A427:C427"/>
    <mergeCell ref="A560:E560"/>
    <mergeCell ref="C509:E509"/>
    <mergeCell ref="A536:A537"/>
    <mergeCell ref="C536:C537"/>
    <mergeCell ref="D536:E536"/>
    <mergeCell ref="A546:A547"/>
    <mergeCell ref="A534:E534"/>
    <mergeCell ref="A544:E544"/>
    <mergeCell ref="D559:E559"/>
    <mergeCell ref="B311:C311"/>
    <mergeCell ref="A423:C423"/>
    <mergeCell ref="B471:B472"/>
    <mergeCell ref="A416:E416"/>
    <mergeCell ref="A420:E420"/>
    <mergeCell ref="A422:C422"/>
    <mergeCell ref="A421:C421"/>
    <mergeCell ref="A424:C424"/>
    <mergeCell ref="A425:C425"/>
    <mergeCell ref="A426:C426"/>
    <mergeCell ref="A62:E62"/>
    <mergeCell ref="A64:E64"/>
    <mergeCell ref="A67:E67"/>
    <mergeCell ref="A68:E68"/>
    <mergeCell ref="A69:E69"/>
    <mergeCell ref="A70:E70"/>
    <mergeCell ref="A143:C143"/>
    <mergeCell ref="A73:E73"/>
    <mergeCell ref="A72:E72"/>
    <mergeCell ref="A294:B294"/>
    <mergeCell ref="A296:B296"/>
    <mergeCell ref="A123:C123"/>
    <mergeCell ref="A126:C126"/>
    <mergeCell ref="A127:C127"/>
    <mergeCell ref="A74:E74"/>
    <mergeCell ref="B573:C573"/>
    <mergeCell ref="B571:C571"/>
    <mergeCell ref="B572:C572"/>
    <mergeCell ref="B580:C580"/>
    <mergeCell ref="A297:B297"/>
    <mergeCell ref="A206:B206"/>
    <mergeCell ref="C321:C322"/>
    <mergeCell ref="A319:E319"/>
    <mergeCell ref="B315:C315"/>
    <mergeCell ref="B316:C316"/>
    <mergeCell ref="A128:C128"/>
    <mergeCell ref="A131:C131"/>
    <mergeCell ref="A272:A274"/>
    <mergeCell ref="A262:A263"/>
    <mergeCell ref="C262:C263"/>
    <mergeCell ref="D262:D263"/>
    <mergeCell ref="A139:B139"/>
    <mergeCell ref="A140:B140"/>
    <mergeCell ref="A141:B141"/>
    <mergeCell ref="A144:B144"/>
    <mergeCell ref="E262:E263"/>
    <mergeCell ref="A260:A261"/>
    <mergeCell ref="C260:C261"/>
    <mergeCell ref="E260:E261"/>
    <mergeCell ref="A258:A259"/>
    <mergeCell ref="C258:C259"/>
    <mergeCell ref="D258:D259"/>
    <mergeCell ref="E258:E259"/>
    <mergeCell ref="A147:B147"/>
    <mergeCell ref="A203:C203"/>
    <mergeCell ref="A254:E254"/>
    <mergeCell ref="A253:E253"/>
    <mergeCell ref="A194:E194"/>
    <mergeCell ref="A152:C152"/>
    <mergeCell ref="A156:C156"/>
    <mergeCell ref="A157:C157"/>
    <mergeCell ref="A200:C200"/>
    <mergeCell ref="A195:C195"/>
    <mergeCell ref="A196:C196"/>
    <mergeCell ref="A197:C197"/>
    <mergeCell ref="A198:C198"/>
    <mergeCell ref="A593:C593"/>
    <mergeCell ref="A307:E307"/>
    <mergeCell ref="A348:C348"/>
    <mergeCell ref="B312:C312"/>
    <mergeCell ref="B313:C313"/>
    <mergeCell ref="A132:C132"/>
    <mergeCell ref="A133:C133"/>
    <mergeCell ref="A134:C134"/>
    <mergeCell ref="A150:C150"/>
    <mergeCell ref="A151:C151"/>
    <mergeCell ref="A193:D193"/>
    <mergeCell ref="A182:C182"/>
    <mergeCell ref="A184:C184"/>
    <mergeCell ref="A145:B145"/>
    <mergeCell ref="A146:B146"/>
    <mergeCell ref="A153:C153"/>
    <mergeCell ref="A158:C158"/>
    <mergeCell ref="A155:C155"/>
    <mergeCell ref="A161:C161"/>
    <mergeCell ref="A162:C162"/>
    <mergeCell ref="A617:B617"/>
    <mergeCell ref="A611:E611"/>
    <mergeCell ref="A201:C201"/>
    <mergeCell ref="A202:C202"/>
    <mergeCell ref="A199:C199"/>
    <mergeCell ref="D84:E84"/>
    <mergeCell ref="D85:E85"/>
    <mergeCell ref="D86:E86"/>
    <mergeCell ref="D87:E87"/>
    <mergeCell ref="D88:E88"/>
    <mergeCell ref="D89:E89"/>
    <mergeCell ref="D92:E92"/>
    <mergeCell ref="D93:E93"/>
    <mergeCell ref="D91:E91"/>
    <mergeCell ref="D94:E94"/>
    <mergeCell ref="A702:C702"/>
    <mergeCell ref="A170:E170"/>
    <mergeCell ref="A154:E154"/>
    <mergeCell ref="A92:B92"/>
    <mergeCell ref="A93:B93"/>
    <mergeCell ref="A163:C163"/>
    <mergeCell ref="A35:E35"/>
    <mergeCell ref="A26:B26"/>
    <mergeCell ref="A22:E22"/>
    <mergeCell ref="C138:E138"/>
    <mergeCell ref="A40:E40"/>
    <mergeCell ref="A41:E41"/>
    <mergeCell ref="A97:D97"/>
    <mergeCell ref="A105:E105"/>
    <mergeCell ref="A107:E107"/>
    <mergeCell ref="A137:D137"/>
    <mergeCell ref="A83:E83"/>
    <mergeCell ref="A84:B84"/>
    <mergeCell ref="A91:B91"/>
    <mergeCell ref="A85:B85"/>
    <mergeCell ref="A86:B86"/>
    <mergeCell ref="A87:B87"/>
    <mergeCell ref="A88:B88"/>
    <mergeCell ref="A89:B89"/>
    <mergeCell ref="A90:B90"/>
    <mergeCell ref="D90:E90"/>
    <mergeCell ref="A78:B78"/>
    <mergeCell ref="A79:B79"/>
    <mergeCell ref="A80:B80"/>
    <mergeCell ref="A76:B76"/>
    <mergeCell ref="A77:B77"/>
    <mergeCell ref="A81:B81"/>
    <mergeCell ref="A545:E545"/>
    <mergeCell ref="A526:B526"/>
    <mergeCell ref="C528:D528"/>
    <mergeCell ref="A120:D120"/>
    <mergeCell ref="A411:E411"/>
    <mergeCell ref="A413:E413"/>
    <mergeCell ref="A414:E414"/>
    <mergeCell ref="A389:C389"/>
    <mergeCell ref="A164:C164"/>
    <mergeCell ref="A165:C165"/>
    <mergeCell ref="A579:C579"/>
    <mergeCell ref="B630:C630"/>
    <mergeCell ref="B631:C631"/>
    <mergeCell ref="B632:C632"/>
    <mergeCell ref="B633:C633"/>
    <mergeCell ref="B634:C634"/>
    <mergeCell ref="A623:E623"/>
    <mergeCell ref="A599:E599"/>
    <mergeCell ref="A605:E605"/>
    <mergeCell ref="A592:C592"/>
    <mergeCell ref="B635:C635"/>
    <mergeCell ref="A652:E652"/>
    <mergeCell ref="A658:E658"/>
    <mergeCell ref="E512:E513"/>
    <mergeCell ref="A674:B675"/>
    <mergeCell ref="C674:C675"/>
    <mergeCell ref="E674:E675"/>
    <mergeCell ref="A651:E651"/>
    <mergeCell ref="B640:C640"/>
    <mergeCell ref="B641:C641"/>
    <mergeCell ref="B642:C642"/>
    <mergeCell ref="B645:C645"/>
    <mergeCell ref="B646:C646"/>
    <mergeCell ref="A393:C393"/>
    <mergeCell ref="A394:C394"/>
    <mergeCell ref="A510:B510"/>
    <mergeCell ref="C512:D512"/>
    <mergeCell ref="B512:B513"/>
    <mergeCell ref="A512:A513"/>
    <mergeCell ref="A412:E412"/>
    <mergeCell ref="A390:C390"/>
    <mergeCell ref="A391:C391"/>
    <mergeCell ref="A392:C392"/>
    <mergeCell ref="A384:C384"/>
    <mergeCell ref="A386:E386"/>
    <mergeCell ref="A388:C388"/>
    <mergeCell ref="A387:C387"/>
    <mergeCell ref="A380:C380"/>
    <mergeCell ref="A381:C381"/>
    <mergeCell ref="A382:C382"/>
    <mergeCell ref="A383:C383"/>
    <mergeCell ref="A376:C376"/>
    <mergeCell ref="A377:C377"/>
    <mergeCell ref="A378:C378"/>
    <mergeCell ref="A379:C379"/>
    <mergeCell ref="A360:C360"/>
    <mergeCell ref="A373:C373"/>
    <mergeCell ref="A374:C374"/>
    <mergeCell ref="A375:C375"/>
    <mergeCell ref="A372:E372"/>
    <mergeCell ref="A354:C354"/>
    <mergeCell ref="B501:B502"/>
    <mergeCell ref="A501:A502"/>
    <mergeCell ref="A500:B500"/>
    <mergeCell ref="A487:B487"/>
    <mergeCell ref="A356:C356"/>
    <mergeCell ref="A355:C355"/>
    <mergeCell ref="A357:C357"/>
    <mergeCell ref="A359:C359"/>
    <mergeCell ref="A471:A472"/>
    <mergeCell ref="A415:E415"/>
    <mergeCell ref="A352:C352"/>
    <mergeCell ref="A117:E117"/>
    <mergeCell ref="A114:E114"/>
    <mergeCell ref="A115:E115"/>
    <mergeCell ref="A116:E116"/>
    <mergeCell ref="A108:A109"/>
    <mergeCell ref="C108:D108"/>
    <mergeCell ref="A113:E113"/>
    <mergeCell ref="A211:B211"/>
    <mergeCell ref="A286:B286"/>
    <mergeCell ref="A124:D124"/>
    <mergeCell ref="A191:C191"/>
    <mergeCell ref="A125:D125"/>
    <mergeCell ref="A129:D129"/>
    <mergeCell ref="A135:D135"/>
    <mergeCell ref="A136:D136"/>
    <mergeCell ref="A179:C179"/>
    <mergeCell ref="A180:C180"/>
    <mergeCell ref="A181:C181"/>
    <mergeCell ref="A160:C160"/>
    <mergeCell ref="A38:E38"/>
    <mergeCell ref="A36:E36"/>
    <mergeCell ref="A37:E37"/>
    <mergeCell ref="A98:B99"/>
    <mergeCell ref="A101:B101"/>
    <mergeCell ref="A103:E103"/>
    <mergeCell ref="C98:D98"/>
    <mergeCell ref="A75:B75"/>
    <mergeCell ref="A42:E42"/>
    <mergeCell ref="A94:B94"/>
    <mergeCell ref="A53:E53"/>
    <mergeCell ref="A54:E54"/>
    <mergeCell ref="A55:E55"/>
    <mergeCell ref="A29:E29"/>
    <mergeCell ref="A30:E30"/>
    <mergeCell ref="A31:E31"/>
    <mergeCell ref="A46:E46"/>
    <mergeCell ref="A43:E43"/>
    <mergeCell ref="A44:E44"/>
    <mergeCell ref="A45:E45"/>
    <mergeCell ref="A66:E66"/>
    <mergeCell ref="A56:E56"/>
    <mergeCell ref="A57:E57"/>
    <mergeCell ref="A47:E47"/>
    <mergeCell ref="A49:E49"/>
    <mergeCell ref="A50:E50"/>
    <mergeCell ref="A51:E51"/>
    <mergeCell ref="A58:E58"/>
    <mergeCell ref="A59:E59"/>
    <mergeCell ref="A52:E52"/>
    <mergeCell ref="A395:C395"/>
    <mergeCell ref="A396:C396"/>
    <mergeCell ref="A397:C397"/>
    <mergeCell ref="A398:C398"/>
    <mergeCell ref="A402:D402"/>
    <mergeCell ref="A409:D409"/>
    <mergeCell ref="A399:C399"/>
    <mergeCell ref="A400:C400"/>
    <mergeCell ref="A403:C403"/>
    <mergeCell ref="A404:C404"/>
    <mergeCell ref="A428:C428"/>
    <mergeCell ref="A429:C429"/>
    <mergeCell ref="A430:C430"/>
    <mergeCell ref="A431:C431"/>
    <mergeCell ref="A432:C432"/>
    <mergeCell ref="A433:C433"/>
    <mergeCell ref="A434:C434"/>
    <mergeCell ref="A435:C435"/>
    <mergeCell ref="A438:E438"/>
    <mergeCell ref="A442:E442"/>
    <mergeCell ref="A463:E463"/>
    <mergeCell ref="A439:B439"/>
    <mergeCell ref="A440:B440"/>
    <mergeCell ref="A436:C436"/>
    <mergeCell ref="A444:D444"/>
    <mergeCell ref="A465:E465"/>
    <mergeCell ref="A466:E466"/>
    <mergeCell ref="A467:E467"/>
    <mergeCell ref="A468:E468"/>
    <mergeCell ref="B489:B490"/>
    <mergeCell ref="E489:E490"/>
    <mergeCell ref="C489:D489"/>
    <mergeCell ref="A489:A490"/>
    <mergeCell ref="C471:D471"/>
    <mergeCell ref="E471:E472"/>
    <mergeCell ref="C501:D501"/>
    <mergeCell ref="E501:E502"/>
    <mergeCell ref="B548:C548"/>
    <mergeCell ref="B549:C549"/>
    <mergeCell ref="D546:E546"/>
    <mergeCell ref="A32:E32"/>
    <mergeCell ref="A33:E33"/>
    <mergeCell ref="A34:E34"/>
    <mergeCell ref="B546:C547"/>
    <mergeCell ref="A470:E470"/>
    <mergeCell ref="A2:B2"/>
    <mergeCell ref="C1:E1"/>
    <mergeCell ref="C2:E2"/>
    <mergeCell ref="A28:E28"/>
    <mergeCell ref="A16:E16"/>
    <mergeCell ref="A17:E17"/>
    <mergeCell ref="A18:E18"/>
    <mergeCell ref="A19:E19"/>
    <mergeCell ref="A4:E4"/>
    <mergeCell ref="A5:E5"/>
    <mergeCell ref="A39:E39"/>
    <mergeCell ref="A205:E205"/>
    <mergeCell ref="A207:B207"/>
    <mergeCell ref="A208:B208"/>
    <mergeCell ref="A209:B209"/>
    <mergeCell ref="A210:B210"/>
    <mergeCell ref="A60:E60"/>
    <mergeCell ref="A149:C149"/>
    <mergeCell ref="A61:E61"/>
    <mergeCell ref="A65:E65"/>
    <mergeCell ref="A287:B287"/>
    <mergeCell ref="B308:C308"/>
    <mergeCell ref="B309:C309"/>
    <mergeCell ref="A289:B289"/>
    <mergeCell ref="A290:B290"/>
    <mergeCell ref="A291:B291"/>
    <mergeCell ref="A292:B292"/>
    <mergeCell ref="A293:B293"/>
    <mergeCell ref="A298:B298"/>
    <mergeCell ref="A299:B299"/>
    <mergeCell ref="A228:E228"/>
    <mergeCell ref="A230:E230"/>
    <mergeCell ref="A232:B232"/>
    <mergeCell ref="A271:E271"/>
    <mergeCell ref="C255:C257"/>
    <mergeCell ref="E255:E257"/>
    <mergeCell ref="A235:B235"/>
    <mergeCell ref="A236:B236"/>
    <mergeCell ref="A243:B243"/>
    <mergeCell ref="A244:B244"/>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39:B239"/>
    <mergeCell ref="A240:B240"/>
    <mergeCell ref="A249:B249"/>
    <mergeCell ref="A250:B250"/>
    <mergeCell ref="A224:B224"/>
    <mergeCell ref="A225:B225"/>
    <mergeCell ref="A226:B226"/>
    <mergeCell ref="A227:B227"/>
    <mergeCell ref="A233:B233"/>
    <mergeCell ref="A234:B234"/>
    <mergeCell ref="A251:B251"/>
    <mergeCell ref="A231:B231"/>
    <mergeCell ref="A245:B245"/>
    <mergeCell ref="A246:B246"/>
    <mergeCell ref="A247:B247"/>
    <mergeCell ref="A248:B248"/>
    <mergeCell ref="A241:B241"/>
    <mergeCell ref="A242:B242"/>
    <mergeCell ref="A237:B237"/>
    <mergeCell ref="A238:B238"/>
    <mergeCell ref="A300:B300"/>
    <mergeCell ref="A321:B321"/>
    <mergeCell ref="A323:B323"/>
    <mergeCell ref="B310:C310"/>
    <mergeCell ref="B314:C314"/>
    <mergeCell ref="A337:E337"/>
    <mergeCell ref="D311:D313"/>
    <mergeCell ref="E311:E313"/>
    <mergeCell ref="D321:D322"/>
    <mergeCell ref="E321:E322"/>
  </mergeCells>
  <printOptions horizontalCentered="1"/>
  <pageMargins left="0.35" right="0.26" top="0.65" bottom="0.44" header="0.4" footer="0.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 Huynh Anh</cp:lastModifiedBy>
  <cp:lastPrinted>2016-04-15T07:34:46Z</cp:lastPrinted>
  <dcterms:created xsi:type="dcterms:W3CDTF">2016-01-27T07:29:34Z</dcterms:created>
  <dcterms:modified xsi:type="dcterms:W3CDTF">2016-04-15T07:45:26Z</dcterms:modified>
  <cp:category/>
  <cp:version/>
  <cp:contentType/>
  <cp:contentStatus/>
</cp:coreProperties>
</file>